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4060" windowHeight="9300" activeTab="0"/>
  </bookViews>
  <sheets>
    <sheet name="forma" sheetId="1" r:id="rId1"/>
  </sheets>
  <definedNames>
    <definedName name="_xlnm.Print_Area" localSheetId="0">'forma'!$A$1:$K$176</definedName>
  </definedNames>
  <calcPr fullCalcOnLoad="1"/>
</workbook>
</file>

<file path=xl/sharedStrings.xml><?xml version="1.0" encoding="utf-8"?>
<sst xmlns="http://schemas.openxmlformats.org/spreadsheetml/2006/main" count="334" uniqueCount="165">
  <si>
    <t>freoni</t>
  </si>
  <si>
    <t>R410</t>
  </si>
  <si>
    <t>kg</t>
  </si>
  <si>
    <t>eleqtro kabeli</t>
  </si>
  <si>
    <t>#</t>
  </si>
  <si>
    <t>kom</t>
  </si>
  <si>
    <t>c</t>
  </si>
  <si>
    <t>jami</t>
  </si>
  <si>
    <t>saqvabe</t>
  </si>
  <si>
    <t>radiatorebi</t>
  </si>
  <si>
    <t>%</t>
  </si>
  <si>
    <t>jami:</t>
  </si>
  <si>
    <t>d.R.g.</t>
  </si>
  <si>
    <t>sul mTliani</t>
  </si>
  <si>
    <t xml:space="preserve">Tanxa mocemulia erovnul valutaSi larSi, dRg CaTvliT,  </t>
  </si>
  <si>
    <t>komp</t>
  </si>
  <si>
    <t>m</t>
  </si>
  <si>
    <t>damkveTi:</t>
  </si>
  <si>
    <t xml:space="preserve">xarjTaRricxva </t>
  </si>
  <si>
    <t xml:space="preserve">safarToebeli WurWeli </t>
  </si>
  <si>
    <t>metri</t>
  </si>
  <si>
    <t>izolacia Ø-40-iani  milisTvis</t>
  </si>
  <si>
    <t>izolacia Ø-50-iani  milisTvis</t>
  </si>
  <si>
    <t>izolacia Ø-63-iani  milisTvis</t>
  </si>
  <si>
    <t>izolacia folgiani minaboCko</t>
  </si>
  <si>
    <t>m2</t>
  </si>
  <si>
    <t>ventili 1"</t>
  </si>
  <si>
    <t>damcavi sarqveli manometriT (6 bari)</t>
  </si>
  <si>
    <t>samagrebi da sxva damxmare masala</t>
  </si>
  <si>
    <t>1000 LT</t>
  </si>
  <si>
    <t>m²</t>
  </si>
  <si>
    <t xml:space="preserve">marTvis pulti                                </t>
  </si>
  <si>
    <t xml:space="preserve">samsvliani sarqveli                  </t>
  </si>
  <si>
    <t>0,6X0,4</t>
  </si>
  <si>
    <t>0,6X0,6</t>
  </si>
  <si>
    <t>0,6X0,8</t>
  </si>
  <si>
    <t>0,6X1,0</t>
  </si>
  <si>
    <t>0,6X1,2</t>
  </si>
  <si>
    <t>0,6X1,4</t>
  </si>
  <si>
    <t>0,6X1,6</t>
  </si>
  <si>
    <t>izolacia Ø-20-iani  milisTvis</t>
  </si>
  <si>
    <t>izolacia Ø-25-iani  milisTvis</t>
  </si>
  <si>
    <t>izolacia Ø-32-iani  milisTvis</t>
  </si>
  <si>
    <t>izolacia Ø-75-iani  milisTvis</t>
  </si>
  <si>
    <t>radiatoris ventili</t>
  </si>
  <si>
    <t>sul pirdapiri xarjebi</t>
  </si>
  <si>
    <t xml:space="preserve">transportireba </t>
  </si>
  <si>
    <t>zednadebi xarji</t>
  </si>
  <si>
    <t>gegmiuri dagroveba</t>
  </si>
  <si>
    <t>polipropilenis mili (damcavi SriT)  Ø-20</t>
  </si>
  <si>
    <t>polipropilenis mili (damcavi SriT)  Ø-75</t>
  </si>
  <si>
    <t>polipropilenis mili (damcavi SriT)  Ø-63</t>
  </si>
  <si>
    <t>polipropilenis mili (damcavi SriT)  Ø-90</t>
  </si>
  <si>
    <t>polipropilenis mili (damcavi SriT)  Ø-25</t>
  </si>
  <si>
    <t>polipropilenis mili (damcavi SriT)  Ø-32</t>
  </si>
  <si>
    <t>polipropilenis mili (damcavi SriT)  Ø-40</t>
  </si>
  <si>
    <t>polipropilenis mili (damcavi SriT)  Ø-50</t>
  </si>
  <si>
    <t>0,55mm</t>
  </si>
  <si>
    <r>
      <rPr>
        <sz val="10"/>
        <color indexed="8"/>
        <rFont val="Arial"/>
        <family val="2"/>
      </rPr>
      <t>PKKP</t>
    </r>
    <r>
      <rPr>
        <sz val="10"/>
        <color indexed="8"/>
        <rFont val="Avaza"/>
        <family val="2"/>
      </rPr>
      <t xml:space="preserve"> tipis paneluri radiatori</t>
    </r>
  </si>
  <si>
    <t>20X1/2</t>
  </si>
  <si>
    <t>quro gare xraxniT</t>
  </si>
  <si>
    <t>foladis milebis fasonuri nawilebi</t>
  </si>
  <si>
    <t>polipropilenis milebis fasonuri nawilebi</t>
  </si>
  <si>
    <t>PP-R</t>
  </si>
  <si>
    <t>izolaciis fasonuri nawilebi</t>
  </si>
  <si>
    <t>ventilebis fasonuri nawilebi</t>
  </si>
  <si>
    <t>urdulebis fasonuri nawilebi</t>
  </si>
  <si>
    <t>koleqtoris fasonuri nawilebi</t>
  </si>
  <si>
    <t>haersataris damxmare masalebi</t>
  </si>
  <si>
    <t>izolaciis damxmare masalebi</t>
  </si>
  <si>
    <t>meqanikuri filtri  Ø50</t>
  </si>
  <si>
    <t>30mm</t>
  </si>
  <si>
    <t>12mm</t>
  </si>
  <si>
    <t>wy</t>
  </si>
  <si>
    <t>haersatarebis Tboizolacia(kauCuki )</t>
  </si>
  <si>
    <t>haersatarebis Tboizolacia(mineraluri bamba)</t>
  </si>
  <si>
    <r>
      <t xml:space="preserve">sacirkulacio tumbo CamxsnelebiT  </t>
    </r>
    <r>
      <rPr>
        <sz val="10"/>
        <color indexed="8"/>
        <rFont val="Arial"/>
        <family val="2"/>
      </rPr>
      <t xml:space="preserve"> G=2.0 m³/sT   H=</t>
    </r>
    <r>
      <rPr>
        <sz val="10"/>
        <color indexed="8"/>
        <rFont val="Avaza"/>
        <family val="2"/>
      </rPr>
      <t xml:space="preserve">4.0 m. </t>
    </r>
  </si>
  <si>
    <t>vrv</t>
  </si>
  <si>
    <t>midea</t>
  </si>
  <si>
    <t>rofneti</t>
  </si>
  <si>
    <t>marTvis pulti</t>
  </si>
  <si>
    <t>gare blokis sadgami</t>
  </si>
  <si>
    <t>H05VV-F-1 5*1.5</t>
  </si>
  <si>
    <t>azoti</t>
  </si>
  <si>
    <t>spilenZis mili(SefuTviT)</t>
  </si>
  <si>
    <t xml:space="preserve">vrv sistemis gare bloki </t>
  </si>
  <si>
    <t>SesaduRebeli  da damxmare masalebi</t>
  </si>
  <si>
    <t xml:space="preserve">moTuTiebuli furclovani foladis haersatari </t>
  </si>
  <si>
    <t>FQZHN-02D</t>
  </si>
  <si>
    <t>FQZHN-01D</t>
  </si>
  <si>
    <t>gaTbobis milgayvaniloba</t>
  </si>
  <si>
    <t>burTulovani ventili  Ø50</t>
  </si>
  <si>
    <t>burTulovani ventili  Ø20</t>
  </si>
  <si>
    <t>burTulovani ventili  Ø25</t>
  </si>
  <si>
    <t>burTulovani ventili  Ø32</t>
  </si>
  <si>
    <t>burTulovani ventili  Ø40</t>
  </si>
  <si>
    <t>sapirispiro sarqveli  Ø50</t>
  </si>
  <si>
    <t>urdulebis da ventilebis fasonuri nawilebi</t>
  </si>
  <si>
    <t>0,6X0,5</t>
  </si>
  <si>
    <t>0,6X0,7</t>
  </si>
  <si>
    <t>0,6X0,9</t>
  </si>
  <si>
    <t>0,6X1,1</t>
  </si>
  <si>
    <t>0,6X1,3</t>
  </si>
  <si>
    <t>0,6X1,5</t>
  </si>
  <si>
    <r>
      <t xml:space="preserve">gaTbobis  kedlis kondesaturiI qvabi tumboTi </t>
    </r>
    <r>
      <rPr>
        <sz val="10"/>
        <color indexed="8"/>
        <rFont val="Arial"/>
        <family val="2"/>
      </rPr>
      <t>150</t>
    </r>
    <r>
      <rPr>
        <sz val="8"/>
        <color indexed="8"/>
        <rFont val="Arial"/>
        <family val="2"/>
      </rPr>
      <t xml:space="preserve">KV  </t>
    </r>
    <r>
      <rPr>
        <sz val="8"/>
        <color indexed="8"/>
        <rFont val="Avaza"/>
        <family val="2"/>
      </rPr>
      <t xml:space="preserve"> sakvamuriT</t>
    </r>
  </si>
  <si>
    <r>
      <t>gaTbobis  kedlis sistemuri qvabi</t>
    </r>
    <r>
      <rPr>
        <sz val="10"/>
        <color indexed="8"/>
        <rFont val="Arial"/>
        <family val="2"/>
      </rPr>
      <t xml:space="preserve"> 40</t>
    </r>
    <r>
      <rPr>
        <sz val="8"/>
        <color indexed="8"/>
        <rFont val="Arial"/>
        <family val="2"/>
      </rPr>
      <t xml:space="preserve">KV  </t>
    </r>
    <r>
      <rPr>
        <sz val="8"/>
        <color indexed="8"/>
        <rFont val="Avaza"/>
        <family val="2"/>
      </rPr>
      <t xml:space="preserve">  sakvamuriT</t>
    </r>
  </si>
  <si>
    <r>
      <t xml:space="preserve">sacirkulacio tumbo CamxsnelebiT  </t>
    </r>
    <r>
      <rPr>
        <sz val="10"/>
        <color indexed="8"/>
        <rFont val="Arial"/>
        <family val="2"/>
      </rPr>
      <t xml:space="preserve"> G=40.0 m³/sT   H=</t>
    </r>
    <r>
      <rPr>
        <sz val="10"/>
        <color indexed="8"/>
        <rFont val="Avaza"/>
        <family val="2"/>
      </rPr>
      <t xml:space="preserve">30.0 m. </t>
    </r>
  </si>
  <si>
    <t>80 Lt</t>
  </si>
  <si>
    <t>500Lt</t>
  </si>
  <si>
    <t>MV6-280WV2GN1</t>
  </si>
  <si>
    <t>MDV-V120W/DHN1(C)</t>
  </si>
  <si>
    <t>AHUKZ-02D</t>
  </si>
  <si>
    <t>AHUKZ-01D</t>
  </si>
  <si>
    <t>Ф9.53</t>
  </si>
  <si>
    <t>Ф15.9</t>
  </si>
  <si>
    <t>Ф22.2</t>
  </si>
  <si>
    <t>ahu kiti(ventagregatis marTvis bloki)</t>
  </si>
  <si>
    <t xml:space="preserve">ventilaciis sistemebi </t>
  </si>
  <si>
    <t>hefa filtrebi cxaurebiT da plenumboqsiT 450X450mm 500m3/sT 100pa</t>
  </si>
  <si>
    <r>
      <t xml:space="preserve">sacirkulacio tumbo CamxsnelebiT  </t>
    </r>
    <r>
      <rPr>
        <sz val="10"/>
        <color indexed="8"/>
        <rFont val="Arial"/>
        <family val="2"/>
      </rPr>
      <t xml:space="preserve"> G=5.0 m³/sT   H=</t>
    </r>
    <r>
      <rPr>
        <sz val="10"/>
        <color indexed="8"/>
        <rFont val="Avaza"/>
        <family val="2"/>
      </rPr>
      <t xml:space="preserve">7.0 m. </t>
    </r>
  </si>
  <si>
    <t>mrekadi kauCukis izolaciiani haersatari Ø200mm</t>
  </si>
  <si>
    <t>fasadis cxauri 450X250</t>
  </si>
  <si>
    <t>fasadis cxauri 450X300</t>
  </si>
  <si>
    <t>fasadis cxauri 500X400</t>
  </si>
  <si>
    <r>
      <t>gamwovi ventilatori L=700 m³/sT</t>
    </r>
    <r>
      <rPr>
        <sz val="10"/>
        <color indexed="8"/>
        <rFont val="Arial"/>
        <family val="2"/>
      </rPr>
      <t>.P=120</t>
    </r>
    <r>
      <rPr>
        <sz val="10"/>
        <color indexed="8"/>
        <rFont val="Avaza"/>
        <family val="2"/>
      </rPr>
      <t xml:space="preserve"> pa</t>
    </r>
  </si>
  <si>
    <r>
      <t xml:space="preserve">koleqtori </t>
    </r>
    <r>
      <rPr>
        <sz val="10"/>
        <color indexed="8"/>
        <rFont val="Arial"/>
        <family val="2"/>
      </rPr>
      <t>D200</t>
    </r>
    <r>
      <rPr>
        <sz val="10"/>
        <color indexed="8"/>
        <rFont val="Avaza"/>
        <family val="2"/>
      </rPr>
      <t xml:space="preserve">   2,4m</t>
    </r>
  </si>
  <si>
    <r>
      <t xml:space="preserve">hidravlikuri isari (sabalanso avzi) </t>
    </r>
    <r>
      <rPr>
        <sz val="10"/>
        <color indexed="8"/>
        <rFont val="Arial"/>
        <family val="2"/>
      </rPr>
      <t>D80</t>
    </r>
    <r>
      <rPr>
        <sz val="10"/>
        <color indexed="8"/>
        <rFont val="Avaza"/>
        <family val="2"/>
      </rPr>
      <t xml:space="preserve">  53sm</t>
    </r>
  </si>
  <si>
    <r>
      <t xml:space="preserve">hidravlikuri isari (sabalanso avzi) </t>
    </r>
    <r>
      <rPr>
        <sz val="10"/>
        <color indexed="8"/>
        <rFont val="Arial"/>
        <family val="2"/>
      </rPr>
      <t>D350</t>
    </r>
    <r>
      <rPr>
        <sz val="10"/>
        <color indexed="8"/>
        <rFont val="Avaza"/>
        <family val="2"/>
      </rPr>
      <t xml:space="preserve">   1,75m</t>
    </r>
  </si>
  <si>
    <t>mravalbruniani urduli  flianecebiT Ø40</t>
  </si>
  <si>
    <t>mravalbruniani urduli  flianecebiT Ø60</t>
  </si>
  <si>
    <t>mravalbruniani urduli  flianecebiT Ø75</t>
  </si>
  <si>
    <t>meqanikuri filtri  Ø120</t>
  </si>
  <si>
    <t>urduli  Ø120</t>
  </si>
  <si>
    <t>foladis mili Ø-25 (2mm)</t>
  </si>
  <si>
    <t>foladis mili Ø-32(3mm)</t>
  </si>
  <si>
    <t>foladis mili Ø-40 (3mm)</t>
  </si>
  <si>
    <t>foladis mili Ø-60 (3mm)</t>
  </si>
  <si>
    <t>foladis mili Ø-50(3mm)</t>
  </si>
  <si>
    <t>foladis mili Ø-75 (3,5mm)</t>
  </si>
  <si>
    <t>foladis mili Ø-120 (4mm)</t>
  </si>
  <si>
    <t>cxaura damperiT 250X250</t>
  </si>
  <si>
    <t>cxaura damperiT 200X200</t>
  </si>
  <si>
    <t>cxaura damperiT 300X300</t>
  </si>
  <si>
    <r>
      <t>gamwovi ventilatori L=1000 m³/sT</t>
    </r>
    <r>
      <rPr>
        <sz val="10"/>
        <color indexed="8"/>
        <rFont val="Arial"/>
        <family val="2"/>
      </rPr>
      <t>.P=100</t>
    </r>
    <r>
      <rPr>
        <sz val="10"/>
        <color indexed="8"/>
        <rFont val="Avaza"/>
        <family val="2"/>
      </rPr>
      <t xml:space="preserve"> pa</t>
    </r>
  </si>
  <si>
    <t>damperi  250mm</t>
  </si>
  <si>
    <t>damperi  300X150mm</t>
  </si>
  <si>
    <t>damperi  600X400mm</t>
  </si>
  <si>
    <t>damperi  400X300mm</t>
  </si>
  <si>
    <t xml:space="preserve">balansirebadi sarqveli                  </t>
  </si>
  <si>
    <t>32mm</t>
  </si>
  <si>
    <t>milebis samagrebi da fasonuri nawilebi</t>
  </si>
  <si>
    <t>modinebis saventilacio  danadgari wylis kaliliferiT (36,8kv) da vrvs kondesatoruli blokiT da freonze momuSave gamagrilebeli seqciiT (25,8 kv)  4500m3/sT 350pa  xmaurdamxSobiT da J4 da f9 filtrebiT damperebiT (3c) da marTvis avtomatikiT</t>
  </si>
  <si>
    <t>modinebis saventilacio  danadgari wylis kaliliferiT (16,4kv) da vrvs kondesatoruli blokiT da freonze momuSave gamagrilebeli seqciiT (11,4 kv)  2000m3/sT 350pa xmaurdamxSobiT da J4 da f9 filtrebiT damperebiT (3c)  da marTvis avtomatikiT</t>
  </si>
  <si>
    <t>moculobiTi erTkonturiani boileri   80kv</t>
  </si>
  <si>
    <t>კომპანიის დასახელება:</t>
  </si>
  <si>
    <t>საიდენტიფიკაციო კოდი:</t>
  </si>
  <si>
    <t>მწარმოებელი</t>
  </si>
  <si>
    <t>პროდუქტის კოდი</t>
  </si>
  <si>
    <t>დასახელება</t>
  </si>
  <si>
    <t>ერთეული</t>
  </si>
  <si>
    <t>რაოდენობა</t>
  </si>
  <si>
    <t>ერთ. მასალის ღირებულება</t>
  </si>
  <si>
    <t>საერთო ღირებულება</t>
  </si>
  <si>
    <t>ჯამი</t>
  </si>
  <si>
    <t>ერთ. მონტაჟის ღირებულება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</si>
</sst>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_-;\-* #,##0_-;_-* &quot;-&quot;_-;_-@_-"/>
    <numFmt numFmtId="173" formatCode="_-* #,##0.00_-;\-* #,##0.00_-;_-* &quot;-&quot;??_-;_-@_-"/>
    <numFmt numFmtId="174" formatCode="#,##0\ &quot;GEL&quot;;\-#,##0\ &quot;GEL&quot;"/>
    <numFmt numFmtId="175" formatCode="#,##0\ &quot;GEL&quot;;[Red]\-#,##0\ &quot;GEL&quot;"/>
    <numFmt numFmtId="176" formatCode="#,##0.00\ &quot;GEL&quot;;\-#,##0.00\ &quot;GEL&quot;"/>
    <numFmt numFmtId="177" formatCode="#,##0.00\ &quot;GEL&quot;;[Red]\-#,##0.00\ &quot;GEL&quot;"/>
    <numFmt numFmtId="178" formatCode="_-* #,##0\ &quot;GEL&quot;_-;\-* #,##0\ &quot;GEL&quot;_-;_-* &quot;-&quot;\ &quot;GEL&quot;_-;_-@_-"/>
    <numFmt numFmtId="179" formatCode="_-* #,##0\ _G_E_L_-;\-* #,##0\ _G_E_L_-;_-* &quot;-&quot;\ _G_E_L_-;_-@_-"/>
    <numFmt numFmtId="180" formatCode="_-* #,##0.00\ &quot;GEL&quot;_-;\-* #,##0.00\ &quot;GEL&quot;_-;_-* &quot;-&quot;??\ &quot;GEL&quot;_-;_-@_-"/>
    <numFmt numFmtId="181" formatCode="_-* #,##0.00\ _G_E_L_-;\-* #,##0.00\ _G_E_L_-;_-* &quot;-&quot;??\ _G_E_L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0.000"/>
    <numFmt numFmtId="200" formatCode="0.0000"/>
    <numFmt numFmtId="201" formatCode="dd\.mm\.yyyy;@"/>
    <numFmt numFmtId="202" formatCode="_(* #,##0.0_);_(* \(#,##0.0\);_(* &quot;-&quot;??_);_(@_)"/>
    <numFmt numFmtId="203" formatCode="_(* #,##0_);_(* \(#,##0\);_(* &quot;-&quot;??_);_(@_)"/>
    <numFmt numFmtId="204" formatCode="_-* #,##0_р_._-;\-* #,##0_р_._-;_-* &quot;-&quot;??_р_._-;_-@_-"/>
    <numFmt numFmtId="205" formatCode="_(* #,##0.000_);_(* \(#,##0.000\);_(* &quot;-&quot;??_);_(@_)"/>
    <numFmt numFmtId="206" formatCode="[$-437]dddd\,\ dd\ mmmm\,\ yyyy"/>
    <numFmt numFmtId="207" formatCode="0.00_);[Red]\(0.00\)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cadNusx"/>
      <family val="0"/>
    </font>
    <font>
      <sz val="10"/>
      <color indexed="8"/>
      <name val="Avaz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vaza"/>
      <family val="2"/>
    </font>
    <font>
      <sz val="11"/>
      <color indexed="8"/>
      <name val="Avaza"/>
      <family val="2"/>
    </font>
    <font>
      <b/>
      <sz val="8"/>
      <color indexed="8"/>
      <name val="Arial"/>
      <family val="2"/>
    </font>
    <font>
      <b/>
      <sz val="14"/>
      <color indexed="8"/>
      <name val="Avaza"/>
      <family val="2"/>
    </font>
    <font>
      <sz val="10"/>
      <color indexed="8"/>
      <name val="Avaza Mtavruli"/>
      <family val="2"/>
    </font>
    <font>
      <sz val="11"/>
      <color indexed="8"/>
      <name val="Acad Nusx Geo"/>
      <family val="2"/>
    </font>
    <font>
      <b/>
      <sz val="10"/>
      <color indexed="8"/>
      <name val="Avaza"/>
      <family val="2"/>
    </font>
    <font>
      <b/>
      <sz val="12"/>
      <color indexed="8"/>
      <name val="Avaz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vaza Mtavruli"/>
      <family val="2"/>
    </font>
    <font>
      <sz val="8"/>
      <name val="Arial"/>
      <family val="2"/>
    </font>
    <font>
      <b/>
      <sz val="8"/>
      <color indexed="8"/>
      <name val="Avaza"/>
      <family val="2"/>
    </font>
    <font>
      <sz val="9"/>
      <name val="AcadNusx"/>
      <family val="0"/>
    </font>
    <font>
      <sz val="11"/>
      <name val="Calibri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 Unicode M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57" fillId="0" borderId="0">
      <alignment vertical="center"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01" fontId="1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98" fontId="6" fillId="0" borderId="0" xfId="0" applyNumberFormat="1" applyFont="1" applyAlignment="1">
      <alignment horizontal="center"/>
    </xf>
    <xf numFmtId="198" fontId="6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98" fontId="9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198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98" fontId="16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98" fontId="17" fillId="0" borderId="0" xfId="0" applyNumberFormat="1" applyFont="1" applyAlignment="1">
      <alignment horizontal="right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198" fontId="6" fillId="0" borderId="0" xfId="0" applyNumberFormat="1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98" fontId="5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62" fillId="0" borderId="0" xfId="53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98" fontId="6" fillId="0" borderId="0" xfId="0" applyNumberFormat="1" applyFont="1" applyFill="1" applyAlignment="1">
      <alignment horizontal="center"/>
    </xf>
    <xf numFmtId="198" fontId="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98" fontId="6" fillId="0" borderId="10" xfId="0" applyNumberFormat="1" applyFont="1" applyFill="1" applyBorder="1" applyAlignment="1">
      <alignment horizontal="center"/>
    </xf>
    <xf numFmtId="198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9" fontId="6" fillId="0" borderId="10" xfId="6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98" fontId="16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98" fontId="6" fillId="0" borderId="10" xfId="0" applyNumberFormat="1" applyFont="1" applyFill="1" applyBorder="1" applyAlignment="1">
      <alignment horizontal="center"/>
    </xf>
    <xf numFmtId="198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9" fontId="6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98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98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right" vertical="center"/>
    </xf>
    <xf numFmtId="9" fontId="6" fillId="0" borderId="10" xfId="60" applyFont="1" applyFill="1" applyBorder="1" applyAlignment="1">
      <alignment horizontal="center"/>
    </xf>
    <xf numFmtId="0" fontId="63" fillId="0" borderId="10" xfId="57" applyFont="1" applyFill="1" applyBorder="1">
      <alignment vertical="center"/>
      <protection/>
    </xf>
    <xf numFmtId="0" fontId="63" fillId="0" borderId="10" xfId="57" applyFont="1" applyFill="1" applyBorder="1" applyAlignment="1">
      <alignment horizontal="center" vertical="center"/>
      <protection/>
    </xf>
    <xf numFmtId="49" fontId="63" fillId="0" borderId="10" xfId="57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S174"/>
  <sheetViews>
    <sheetView tabSelected="1" zoomScale="83" zoomScaleNormal="83" zoomScalePageLayoutView="0" workbookViewId="0" topLeftCell="A92">
      <selection activeCell="M91" sqref="M1:M16384"/>
    </sheetView>
  </sheetViews>
  <sheetFormatPr defaultColWidth="9.140625" defaultRowHeight="12.75"/>
  <cols>
    <col min="1" max="1" width="3.8515625" style="0" customWidth="1"/>
    <col min="2" max="2" width="9.00390625" style="5" customWidth="1"/>
    <col min="3" max="3" width="10.8515625" style="5" customWidth="1"/>
    <col min="4" max="4" width="57.421875" style="6" customWidth="1"/>
    <col min="5" max="5" width="7.140625" style="7" customWidth="1"/>
    <col min="6" max="6" width="12.28125" style="8" customWidth="1"/>
    <col min="7" max="7" width="14.28125" style="9" customWidth="1"/>
    <col min="8" max="11" width="14.28125" style="10" customWidth="1"/>
    <col min="12" max="18" width="12.140625" style="0" customWidth="1"/>
  </cols>
  <sheetData>
    <row r="1" spans="2:16" s="4" customFormat="1" ht="15">
      <c r="B1" s="5"/>
      <c r="C1" s="5"/>
      <c r="D1" s="6"/>
      <c r="E1" s="7"/>
      <c r="F1" s="8"/>
      <c r="G1" s="9"/>
      <c r="H1" s="10"/>
      <c r="I1" s="10"/>
      <c r="J1" s="10"/>
      <c r="K1" s="10"/>
      <c r="M1" s="15"/>
      <c r="N1" s="15"/>
      <c r="O1" s="15"/>
      <c r="P1" s="15"/>
    </row>
    <row r="2" spans="2:16" s="4" customFormat="1" ht="15">
      <c r="B2" s="5"/>
      <c r="C2" s="5"/>
      <c r="D2" s="6"/>
      <c r="E2" s="7"/>
      <c r="F2" s="8"/>
      <c r="G2" s="9"/>
      <c r="H2" s="10"/>
      <c r="I2" s="10"/>
      <c r="J2" s="10"/>
      <c r="K2" s="10"/>
      <c r="M2" s="15"/>
      <c r="N2" s="15"/>
      <c r="O2" s="15"/>
      <c r="P2" s="15"/>
    </row>
    <row r="3" spans="2:16" s="4" customFormat="1" ht="15">
      <c r="B3" s="5"/>
      <c r="C3" s="5"/>
      <c r="D3" s="6"/>
      <c r="E3" s="7"/>
      <c r="F3" s="8"/>
      <c r="G3" s="9"/>
      <c r="H3" s="10"/>
      <c r="I3" s="10"/>
      <c r="J3" s="10"/>
      <c r="K3" s="10"/>
      <c r="M3" s="15"/>
      <c r="N3" s="15"/>
      <c r="O3" s="15"/>
      <c r="P3" s="15"/>
    </row>
    <row r="4" spans="2:16" s="4" customFormat="1" ht="15">
      <c r="B4" s="5"/>
      <c r="D4" s="74" t="s">
        <v>154</v>
      </c>
      <c r="E4" s="7"/>
      <c r="F4" s="8"/>
      <c r="G4" s="9"/>
      <c r="H4" s="10"/>
      <c r="I4" s="10"/>
      <c r="J4" s="10"/>
      <c r="K4" s="10"/>
      <c r="M4" s="15"/>
      <c r="N4" s="15"/>
      <c r="O4" s="15"/>
      <c r="P4" s="15"/>
    </row>
    <row r="5" spans="2:16" s="4" customFormat="1" ht="15">
      <c r="B5" s="5"/>
      <c r="D5" s="74" t="s">
        <v>155</v>
      </c>
      <c r="E5" s="7"/>
      <c r="F5" s="8"/>
      <c r="G5" s="9"/>
      <c r="H5" s="10"/>
      <c r="I5" s="10"/>
      <c r="J5" s="10"/>
      <c r="K5" s="10"/>
      <c r="M5" s="15"/>
      <c r="N5" s="15"/>
      <c r="O5" s="15"/>
      <c r="P5" s="15"/>
    </row>
    <row r="6" spans="2:16" s="4" customFormat="1" ht="15">
      <c r="B6" s="5"/>
      <c r="C6" s="5"/>
      <c r="D6" s="6"/>
      <c r="E6" s="7"/>
      <c r="F6" s="8"/>
      <c r="G6" s="9"/>
      <c r="H6" s="10"/>
      <c r="I6" s="10"/>
      <c r="J6" s="10"/>
      <c r="K6" s="10"/>
      <c r="M6" s="15"/>
      <c r="N6" s="15"/>
      <c r="O6" s="15"/>
      <c r="P6" s="15"/>
    </row>
    <row r="7" spans="2:16" s="4" customFormat="1" ht="15">
      <c r="B7" s="5"/>
      <c r="C7" s="5"/>
      <c r="D7" s="6"/>
      <c r="E7" s="7"/>
      <c r="F7" s="8"/>
      <c r="G7" s="9"/>
      <c r="H7" s="10"/>
      <c r="I7" s="10"/>
      <c r="J7" s="10"/>
      <c r="K7" s="10"/>
      <c r="M7" s="15"/>
      <c r="N7" s="15"/>
      <c r="O7" s="15"/>
      <c r="P7" s="15"/>
    </row>
    <row r="8" spans="2:16" s="4" customFormat="1" ht="14.25" customHeight="1">
      <c r="B8" s="5"/>
      <c r="C8" s="5"/>
      <c r="D8" s="6"/>
      <c r="E8" s="7"/>
      <c r="F8" s="8"/>
      <c r="G8" s="9"/>
      <c r="H8" s="10"/>
      <c r="I8" s="10"/>
      <c r="J8" s="10"/>
      <c r="K8" s="10"/>
      <c r="M8" s="15"/>
      <c r="N8" s="15"/>
      <c r="O8" s="15"/>
      <c r="P8" s="15"/>
    </row>
    <row r="9" spans="2:16" s="4" customFormat="1" ht="19.5" customHeight="1">
      <c r="B9" s="5"/>
      <c r="C9" s="5"/>
      <c r="D9" s="11" t="s">
        <v>18</v>
      </c>
      <c r="E9" s="7"/>
      <c r="F9" s="8"/>
      <c r="G9" s="9"/>
      <c r="H9" s="12" t="s">
        <v>17</v>
      </c>
      <c r="I9" s="29"/>
      <c r="J9" s="10"/>
      <c r="K9" s="10"/>
      <c r="M9" s="15"/>
      <c r="N9" s="15"/>
      <c r="O9" s="15"/>
      <c r="P9" s="15"/>
    </row>
    <row r="10" spans="2:16" s="4" customFormat="1" ht="19.5" customHeight="1">
      <c r="B10" s="6"/>
      <c r="C10" s="3"/>
      <c r="D10" s="3"/>
      <c r="E10" s="7"/>
      <c r="F10" s="8"/>
      <c r="G10" s="9"/>
      <c r="H10" s="10"/>
      <c r="I10" s="10"/>
      <c r="J10" s="10"/>
      <c r="K10" s="10"/>
      <c r="M10" s="15"/>
      <c r="N10" s="15"/>
      <c r="O10" s="15"/>
      <c r="P10" s="15"/>
    </row>
    <row r="11" spans="1:12" s="15" customFormat="1" ht="54" customHeight="1">
      <c r="A11" s="13" t="s">
        <v>4</v>
      </c>
      <c r="B11" s="13" t="s">
        <v>156</v>
      </c>
      <c r="C11" s="13" t="s">
        <v>157</v>
      </c>
      <c r="D11" s="13" t="s">
        <v>158</v>
      </c>
      <c r="E11" s="13" t="s">
        <v>159</v>
      </c>
      <c r="F11" s="13" t="s">
        <v>160</v>
      </c>
      <c r="G11" s="14" t="s">
        <v>161</v>
      </c>
      <c r="H11" s="13" t="s">
        <v>162</v>
      </c>
      <c r="I11" s="13" t="s">
        <v>164</v>
      </c>
      <c r="J11" s="13" t="s">
        <v>162</v>
      </c>
      <c r="K11" s="13" t="s">
        <v>163</v>
      </c>
      <c r="L11" s="4"/>
    </row>
    <row r="12" spans="2:19" s="4" customFormat="1" ht="15.75">
      <c r="B12" s="16"/>
      <c r="C12" s="5"/>
      <c r="D12" s="18" t="s">
        <v>8</v>
      </c>
      <c r="E12" s="7"/>
      <c r="F12" s="8"/>
      <c r="G12" s="9"/>
      <c r="H12" s="10"/>
      <c r="I12" s="10"/>
      <c r="J12" s="10"/>
      <c r="K12" s="10"/>
      <c r="R12" s="15"/>
      <c r="S12" s="15"/>
    </row>
    <row r="13" spans="1:19" ht="13.5" customHeight="1">
      <c r="A13" s="2">
        <v>1</v>
      </c>
      <c r="B13" s="17"/>
      <c r="C13" s="27"/>
      <c r="D13" s="50" t="s">
        <v>104</v>
      </c>
      <c r="E13" s="55" t="s">
        <v>6</v>
      </c>
      <c r="F13" s="56">
        <v>5</v>
      </c>
      <c r="G13" s="57"/>
      <c r="H13" s="58">
        <f>G13*F13</f>
        <v>0</v>
      </c>
      <c r="I13" s="58"/>
      <c r="J13" s="58">
        <f>I13*F13</f>
        <v>0</v>
      </c>
      <c r="K13" s="58">
        <f>J13+H13</f>
        <v>0</v>
      </c>
      <c r="R13" s="15"/>
      <c r="S13" s="15"/>
    </row>
    <row r="14" spans="1:19" ht="13.5" customHeight="1">
      <c r="A14" s="2">
        <v>2</v>
      </c>
      <c r="B14" s="17"/>
      <c r="C14" s="27"/>
      <c r="D14" s="50" t="s">
        <v>105</v>
      </c>
      <c r="E14" s="55" t="s">
        <v>6</v>
      </c>
      <c r="F14" s="56">
        <v>2</v>
      </c>
      <c r="G14" s="57"/>
      <c r="H14" s="58">
        <f>G14*F14</f>
        <v>0</v>
      </c>
      <c r="I14" s="58"/>
      <c r="J14" s="58">
        <f aca="true" t="shared" si="0" ref="J14:J21">I14*F14</f>
        <v>0</v>
      </c>
      <c r="K14" s="58">
        <f>J14+H14</f>
        <v>0</v>
      </c>
      <c r="R14" s="15"/>
      <c r="S14" s="15"/>
    </row>
    <row r="15" spans="1:19" ht="13.5" customHeight="1">
      <c r="A15" s="2">
        <v>3</v>
      </c>
      <c r="B15" s="17"/>
      <c r="C15" s="27" t="s">
        <v>29</v>
      </c>
      <c r="D15" s="50" t="s">
        <v>153</v>
      </c>
      <c r="E15" s="55" t="s">
        <v>6</v>
      </c>
      <c r="F15" s="56">
        <v>1</v>
      </c>
      <c r="G15" s="57"/>
      <c r="H15" s="58">
        <f aca="true" t="shared" si="1" ref="H15:H21">G15*F15</f>
        <v>0</v>
      </c>
      <c r="I15" s="58"/>
      <c r="J15" s="58">
        <f t="shared" si="0"/>
        <v>0</v>
      </c>
      <c r="K15" s="58">
        <f aca="true" t="shared" si="2" ref="K15:K21">J15+H15</f>
        <v>0</v>
      </c>
      <c r="R15" s="15"/>
      <c r="S15" s="15"/>
    </row>
    <row r="16" spans="1:19" ht="13.5" customHeight="1">
      <c r="A16" s="2">
        <v>4</v>
      </c>
      <c r="B16" s="17"/>
      <c r="C16" s="27"/>
      <c r="D16" s="50" t="s">
        <v>76</v>
      </c>
      <c r="E16" s="55" t="s">
        <v>6</v>
      </c>
      <c r="F16" s="56">
        <v>1</v>
      </c>
      <c r="G16" s="57"/>
      <c r="H16" s="58">
        <f t="shared" si="1"/>
        <v>0</v>
      </c>
      <c r="I16" s="58"/>
      <c r="J16" s="58">
        <f t="shared" si="0"/>
        <v>0</v>
      </c>
      <c r="K16" s="58">
        <f t="shared" si="2"/>
        <v>0</v>
      </c>
      <c r="R16" s="15"/>
      <c r="S16" s="15"/>
    </row>
    <row r="17" spans="1:19" ht="13.5" customHeight="1">
      <c r="A17" s="2">
        <v>5</v>
      </c>
      <c r="B17" s="17"/>
      <c r="C17" s="27"/>
      <c r="D17" s="50" t="s">
        <v>119</v>
      </c>
      <c r="E17" s="55" t="s">
        <v>6</v>
      </c>
      <c r="F17" s="56">
        <v>1</v>
      </c>
      <c r="G17" s="57"/>
      <c r="H17" s="58">
        <f>G17*F17</f>
        <v>0</v>
      </c>
      <c r="I17" s="58"/>
      <c r="J17" s="58">
        <f t="shared" si="0"/>
        <v>0</v>
      </c>
      <c r="K17" s="58">
        <f>J17+H17</f>
        <v>0</v>
      </c>
      <c r="R17" s="15"/>
      <c r="S17" s="15"/>
    </row>
    <row r="18" spans="1:19" ht="13.5" customHeight="1">
      <c r="A18" s="2">
        <v>6</v>
      </c>
      <c r="B18" s="17"/>
      <c r="C18" s="27"/>
      <c r="D18" s="50" t="s">
        <v>106</v>
      </c>
      <c r="E18" s="55" t="s">
        <v>6</v>
      </c>
      <c r="F18" s="56">
        <v>2</v>
      </c>
      <c r="G18" s="57"/>
      <c r="H18" s="58">
        <f t="shared" si="1"/>
        <v>0</v>
      </c>
      <c r="I18" s="58"/>
      <c r="J18" s="58">
        <f t="shared" si="0"/>
        <v>0</v>
      </c>
      <c r="K18" s="58">
        <f t="shared" si="2"/>
        <v>0</v>
      </c>
      <c r="R18" s="15"/>
      <c r="S18" s="15"/>
    </row>
    <row r="19" spans="1:19" ht="13.5" customHeight="1">
      <c r="A19" s="2">
        <v>7</v>
      </c>
      <c r="B19" s="17"/>
      <c r="C19" s="27" t="s">
        <v>107</v>
      </c>
      <c r="D19" s="50" t="s">
        <v>19</v>
      </c>
      <c r="E19" s="55" t="s">
        <v>6</v>
      </c>
      <c r="F19" s="56">
        <v>1</v>
      </c>
      <c r="G19" s="57"/>
      <c r="H19" s="58">
        <f t="shared" si="1"/>
        <v>0</v>
      </c>
      <c r="I19" s="58"/>
      <c r="J19" s="58">
        <f t="shared" si="0"/>
        <v>0</v>
      </c>
      <c r="K19" s="58">
        <f t="shared" si="2"/>
        <v>0</v>
      </c>
      <c r="R19" s="15"/>
      <c r="S19" s="15"/>
    </row>
    <row r="20" spans="1:19" ht="13.5" customHeight="1">
      <c r="A20" s="2">
        <v>8</v>
      </c>
      <c r="B20" s="17"/>
      <c r="C20" s="27" t="s">
        <v>108</v>
      </c>
      <c r="D20" s="59" t="s">
        <v>19</v>
      </c>
      <c r="E20" s="55" t="s">
        <v>6</v>
      </c>
      <c r="F20" s="56">
        <v>1</v>
      </c>
      <c r="G20" s="57"/>
      <c r="H20" s="58">
        <f t="shared" si="1"/>
        <v>0</v>
      </c>
      <c r="I20" s="58"/>
      <c r="J20" s="58">
        <f t="shared" si="0"/>
        <v>0</v>
      </c>
      <c r="K20" s="58">
        <f t="shared" si="2"/>
        <v>0</v>
      </c>
      <c r="R20" s="15"/>
      <c r="S20" s="15"/>
    </row>
    <row r="21" spans="1:19" ht="13.5" customHeight="1">
      <c r="A21" s="2">
        <v>9</v>
      </c>
      <c r="B21" s="17"/>
      <c r="C21" s="27"/>
      <c r="D21" s="50" t="s">
        <v>139</v>
      </c>
      <c r="E21" s="55" t="s">
        <v>20</v>
      </c>
      <c r="F21" s="56">
        <v>36</v>
      </c>
      <c r="G21" s="57"/>
      <c r="H21" s="58">
        <f t="shared" si="1"/>
        <v>0</v>
      </c>
      <c r="I21" s="58"/>
      <c r="J21" s="58">
        <f t="shared" si="0"/>
        <v>0</v>
      </c>
      <c r="K21" s="58">
        <f t="shared" si="2"/>
        <v>0</v>
      </c>
      <c r="R21" s="15"/>
      <c r="S21" s="15"/>
    </row>
    <row r="22" spans="1:19" ht="13.5" customHeight="1">
      <c r="A22" s="2">
        <v>10</v>
      </c>
      <c r="B22" s="17"/>
      <c r="C22" s="27"/>
      <c r="D22" s="51" t="s">
        <v>61</v>
      </c>
      <c r="E22" s="55" t="s">
        <v>10</v>
      </c>
      <c r="F22" s="60">
        <v>0.3</v>
      </c>
      <c r="G22" s="57"/>
      <c r="H22" s="58">
        <f>SUM(H21:H21)*F22</f>
        <v>0</v>
      </c>
      <c r="I22" s="58"/>
      <c r="J22" s="58"/>
      <c r="K22" s="58">
        <f>H22</f>
        <v>0</v>
      </c>
      <c r="R22" s="15"/>
      <c r="S22" s="15"/>
    </row>
    <row r="23" spans="1:19" ht="13.5" customHeight="1">
      <c r="A23" s="2">
        <v>11</v>
      </c>
      <c r="B23" s="17"/>
      <c r="C23" s="27" t="s">
        <v>63</v>
      </c>
      <c r="D23" s="59" t="s">
        <v>49</v>
      </c>
      <c r="E23" s="55" t="s">
        <v>20</v>
      </c>
      <c r="F23" s="56">
        <v>20</v>
      </c>
      <c r="G23" s="57"/>
      <c r="H23" s="58">
        <f>G23*F23</f>
        <v>0</v>
      </c>
      <c r="I23" s="58"/>
      <c r="J23" s="58">
        <f>I23*F23</f>
        <v>0</v>
      </c>
      <c r="K23" s="58">
        <f>J23+H23</f>
        <v>0</v>
      </c>
      <c r="R23" s="15"/>
      <c r="S23" s="15"/>
    </row>
    <row r="24" spans="1:19" ht="13.5" customHeight="1">
      <c r="A24" s="2">
        <v>12</v>
      </c>
      <c r="B24" s="17"/>
      <c r="C24" s="27" t="s">
        <v>63</v>
      </c>
      <c r="D24" s="59" t="s">
        <v>53</v>
      </c>
      <c r="E24" s="55" t="s">
        <v>20</v>
      </c>
      <c r="F24" s="56">
        <v>8</v>
      </c>
      <c r="G24" s="57"/>
      <c r="H24" s="58">
        <f>G24*F24</f>
        <v>0</v>
      </c>
      <c r="I24" s="58"/>
      <c r="J24" s="58">
        <f>I24*F24</f>
        <v>0</v>
      </c>
      <c r="K24" s="58">
        <f>J24+H24</f>
        <v>0</v>
      </c>
      <c r="R24" s="15"/>
      <c r="S24" s="15"/>
    </row>
    <row r="25" spans="1:19" ht="13.5" customHeight="1">
      <c r="A25" s="2">
        <v>13</v>
      </c>
      <c r="B25" s="17"/>
      <c r="C25" s="27" t="s">
        <v>63</v>
      </c>
      <c r="D25" s="59" t="s">
        <v>54</v>
      </c>
      <c r="E25" s="55" t="s">
        <v>20</v>
      </c>
      <c r="F25" s="56">
        <v>12</v>
      </c>
      <c r="G25" s="57"/>
      <c r="H25" s="58">
        <f>G25*F25</f>
        <v>0</v>
      </c>
      <c r="I25" s="58"/>
      <c r="J25" s="58">
        <f>I25*F25</f>
        <v>0</v>
      </c>
      <c r="K25" s="58">
        <f>J25+H25</f>
        <v>0</v>
      </c>
      <c r="R25" s="15"/>
      <c r="S25" s="15"/>
    </row>
    <row r="26" spans="1:19" ht="13.5" customHeight="1">
      <c r="A26" s="2">
        <v>14</v>
      </c>
      <c r="B26" s="17"/>
      <c r="C26" s="27" t="s">
        <v>63</v>
      </c>
      <c r="D26" s="59" t="s">
        <v>55</v>
      </c>
      <c r="E26" s="55" t="s">
        <v>20</v>
      </c>
      <c r="F26" s="56">
        <v>16</v>
      </c>
      <c r="G26" s="57"/>
      <c r="H26" s="58">
        <f>G26*F26</f>
        <v>0</v>
      </c>
      <c r="I26" s="58"/>
      <c r="J26" s="58">
        <f>I26*F26</f>
        <v>0</v>
      </c>
      <c r="K26" s="58">
        <f>J26+H26</f>
        <v>0</v>
      </c>
      <c r="R26" s="15"/>
      <c r="S26" s="15"/>
    </row>
    <row r="27" spans="1:19" ht="13.5" customHeight="1">
      <c r="A27" s="2">
        <v>15</v>
      </c>
      <c r="B27" s="17"/>
      <c r="C27" s="27" t="s">
        <v>63</v>
      </c>
      <c r="D27" s="59" t="s">
        <v>56</v>
      </c>
      <c r="E27" s="55" t="s">
        <v>20</v>
      </c>
      <c r="F27" s="56">
        <v>16</v>
      </c>
      <c r="G27" s="57"/>
      <c r="H27" s="58">
        <f>G27*F27</f>
        <v>0</v>
      </c>
      <c r="I27" s="58"/>
      <c r="J27" s="58">
        <f>I27*F27</f>
        <v>0</v>
      </c>
      <c r="K27" s="58">
        <f>J27+H27</f>
        <v>0</v>
      </c>
      <c r="R27" s="15"/>
      <c r="S27" s="15"/>
    </row>
    <row r="28" spans="1:19" ht="13.5" customHeight="1">
      <c r="A28" s="2">
        <v>16</v>
      </c>
      <c r="B28" s="17"/>
      <c r="C28" s="27"/>
      <c r="D28" s="51" t="s">
        <v>62</v>
      </c>
      <c r="E28" s="55" t="s">
        <v>10</v>
      </c>
      <c r="F28" s="60">
        <v>0.7</v>
      </c>
      <c r="G28" s="57"/>
      <c r="H28" s="58">
        <f>SUM(H23:H27)*F28</f>
        <v>0</v>
      </c>
      <c r="I28" s="58"/>
      <c r="J28" s="58"/>
      <c r="K28" s="58">
        <f>H28</f>
        <v>0</v>
      </c>
      <c r="R28" s="15"/>
      <c r="S28" s="15"/>
    </row>
    <row r="29" spans="1:19" ht="13.5" customHeight="1">
      <c r="A29" s="2">
        <v>17</v>
      </c>
      <c r="B29" s="17"/>
      <c r="C29" s="27"/>
      <c r="D29" s="59" t="s">
        <v>27</v>
      </c>
      <c r="E29" s="55" t="s">
        <v>6</v>
      </c>
      <c r="F29" s="56">
        <v>2</v>
      </c>
      <c r="G29" s="57"/>
      <c r="H29" s="58">
        <f aca="true" t="shared" si="3" ref="H29:H35">G29*F29</f>
        <v>0</v>
      </c>
      <c r="I29" s="58"/>
      <c r="J29" s="58">
        <f aca="true" t="shared" si="4" ref="J29:J35">I29*F29</f>
        <v>0</v>
      </c>
      <c r="K29" s="58">
        <f aca="true" t="shared" si="5" ref="K29:K35">J29+H29</f>
        <v>0</v>
      </c>
      <c r="R29" s="15"/>
      <c r="S29" s="15"/>
    </row>
    <row r="30" spans="1:19" ht="13.5" customHeight="1">
      <c r="A30" s="2">
        <v>18</v>
      </c>
      <c r="B30" s="17"/>
      <c r="C30" s="27"/>
      <c r="D30" s="50" t="s">
        <v>92</v>
      </c>
      <c r="E30" s="55" t="s">
        <v>6</v>
      </c>
      <c r="F30" s="56">
        <v>4</v>
      </c>
      <c r="G30" s="57"/>
      <c r="H30" s="58">
        <f t="shared" si="3"/>
        <v>0</v>
      </c>
      <c r="I30" s="58"/>
      <c r="J30" s="58">
        <f t="shared" si="4"/>
        <v>0</v>
      </c>
      <c r="K30" s="58">
        <f t="shared" si="5"/>
        <v>0</v>
      </c>
      <c r="R30" s="15"/>
      <c r="S30" s="15"/>
    </row>
    <row r="31" spans="1:19" ht="13.5" customHeight="1">
      <c r="A31" s="2">
        <v>19</v>
      </c>
      <c r="B31" s="17"/>
      <c r="C31" s="27"/>
      <c r="D31" s="50" t="s">
        <v>93</v>
      </c>
      <c r="E31" s="55" t="s">
        <v>6</v>
      </c>
      <c r="F31" s="56">
        <v>8</v>
      </c>
      <c r="G31" s="57"/>
      <c r="H31" s="58">
        <f t="shared" si="3"/>
        <v>0</v>
      </c>
      <c r="I31" s="58"/>
      <c r="J31" s="58">
        <f t="shared" si="4"/>
        <v>0</v>
      </c>
      <c r="K31" s="58">
        <f t="shared" si="5"/>
        <v>0</v>
      </c>
      <c r="R31" s="15"/>
      <c r="S31" s="15"/>
    </row>
    <row r="32" spans="1:19" ht="13.5" customHeight="1">
      <c r="A32" s="2">
        <v>20</v>
      </c>
      <c r="B32" s="17"/>
      <c r="C32" s="27"/>
      <c r="D32" s="50" t="s">
        <v>94</v>
      </c>
      <c r="E32" s="55" t="s">
        <v>6</v>
      </c>
      <c r="F32" s="56">
        <v>8</v>
      </c>
      <c r="G32" s="57"/>
      <c r="H32" s="58">
        <f t="shared" si="3"/>
        <v>0</v>
      </c>
      <c r="I32" s="58"/>
      <c r="J32" s="58">
        <f t="shared" si="4"/>
        <v>0</v>
      </c>
      <c r="K32" s="58">
        <f t="shared" si="5"/>
        <v>0</v>
      </c>
      <c r="R32" s="15"/>
      <c r="S32" s="15"/>
    </row>
    <row r="33" spans="1:19" ht="13.5" customHeight="1">
      <c r="A33" s="2">
        <v>21</v>
      </c>
      <c r="B33" s="17"/>
      <c r="C33" s="27"/>
      <c r="D33" s="50" t="s">
        <v>95</v>
      </c>
      <c r="E33" s="55" t="s">
        <v>6</v>
      </c>
      <c r="F33" s="56">
        <v>6</v>
      </c>
      <c r="G33" s="57"/>
      <c r="H33" s="58">
        <f t="shared" si="3"/>
        <v>0</v>
      </c>
      <c r="I33" s="58"/>
      <c r="J33" s="58">
        <f t="shared" si="4"/>
        <v>0</v>
      </c>
      <c r="K33" s="58">
        <f t="shared" si="5"/>
        <v>0</v>
      </c>
      <c r="R33" s="15"/>
      <c r="S33" s="15"/>
    </row>
    <row r="34" spans="1:19" ht="13.5" customHeight="1">
      <c r="A34" s="2">
        <v>22</v>
      </c>
      <c r="B34" s="17"/>
      <c r="C34" s="27"/>
      <c r="D34" s="50" t="s">
        <v>91</v>
      </c>
      <c r="E34" s="55" t="s">
        <v>6</v>
      </c>
      <c r="F34" s="56">
        <v>12</v>
      </c>
      <c r="G34" s="57"/>
      <c r="H34" s="58">
        <f t="shared" si="3"/>
        <v>0</v>
      </c>
      <c r="I34" s="58"/>
      <c r="J34" s="58">
        <f t="shared" si="4"/>
        <v>0</v>
      </c>
      <c r="K34" s="58">
        <f t="shared" si="5"/>
        <v>0</v>
      </c>
      <c r="R34" s="15"/>
      <c r="S34" s="15"/>
    </row>
    <row r="35" spans="1:19" ht="13.5" customHeight="1">
      <c r="A35" s="2">
        <v>23</v>
      </c>
      <c r="B35" s="17"/>
      <c r="C35" s="27"/>
      <c r="D35" s="50" t="s">
        <v>96</v>
      </c>
      <c r="E35" s="55" t="s">
        <v>6</v>
      </c>
      <c r="F35" s="56">
        <v>6</v>
      </c>
      <c r="G35" s="57"/>
      <c r="H35" s="58">
        <f t="shared" si="3"/>
        <v>0</v>
      </c>
      <c r="I35" s="58"/>
      <c r="J35" s="58">
        <f t="shared" si="4"/>
        <v>0</v>
      </c>
      <c r="K35" s="58">
        <f t="shared" si="5"/>
        <v>0</v>
      </c>
      <c r="R35" s="15"/>
      <c r="S35" s="15"/>
    </row>
    <row r="36" spans="1:19" ht="13.5" customHeight="1">
      <c r="A36" s="2">
        <v>24</v>
      </c>
      <c r="B36" s="17"/>
      <c r="C36" s="27"/>
      <c r="D36" s="51" t="s">
        <v>65</v>
      </c>
      <c r="E36" s="55" t="s">
        <v>10</v>
      </c>
      <c r="F36" s="60">
        <v>0.5</v>
      </c>
      <c r="G36" s="57"/>
      <c r="H36" s="58">
        <f>SUM(H29:H35)*F36</f>
        <v>0</v>
      </c>
      <c r="I36" s="58"/>
      <c r="J36" s="58"/>
      <c r="K36" s="58">
        <f>H36</f>
        <v>0</v>
      </c>
      <c r="R36" s="15"/>
      <c r="S36" s="15"/>
    </row>
    <row r="37" spans="1:19" ht="13.5" customHeight="1">
      <c r="A37" s="2">
        <v>25</v>
      </c>
      <c r="B37" s="17"/>
      <c r="C37" s="27"/>
      <c r="D37" s="50" t="s">
        <v>70</v>
      </c>
      <c r="E37" s="55" t="s">
        <v>6</v>
      </c>
      <c r="F37" s="56">
        <v>1</v>
      </c>
      <c r="G37" s="57"/>
      <c r="H37" s="58">
        <f aca="true" t="shared" si="6" ref="H37:H42">G37*F37</f>
        <v>0</v>
      </c>
      <c r="I37" s="58"/>
      <c r="J37" s="58">
        <f aca="true" t="shared" si="7" ref="J37:J42">I37*F37</f>
        <v>0</v>
      </c>
      <c r="K37" s="58">
        <f aca="true" t="shared" si="8" ref="K37:K42">J37+H37</f>
        <v>0</v>
      </c>
      <c r="R37" s="15"/>
      <c r="S37" s="15"/>
    </row>
    <row r="38" spans="1:19" ht="13.5" customHeight="1">
      <c r="A38" s="2">
        <v>26</v>
      </c>
      <c r="B38" s="17"/>
      <c r="C38" s="27"/>
      <c r="D38" s="50" t="s">
        <v>131</v>
      </c>
      <c r="E38" s="55" t="s">
        <v>6</v>
      </c>
      <c r="F38" s="56">
        <v>1</v>
      </c>
      <c r="G38" s="57"/>
      <c r="H38" s="58">
        <f t="shared" si="6"/>
        <v>0</v>
      </c>
      <c r="I38" s="58"/>
      <c r="J38" s="58">
        <f t="shared" si="7"/>
        <v>0</v>
      </c>
      <c r="K38" s="58">
        <f t="shared" si="8"/>
        <v>0</v>
      </c>
      <c r="R38" s="15"/>
      <c r="S38" s="15"/>
    </row>
    <row r="39" spans="1:19" ht="13.5" customHeight="1">
      <c r="A39" s="2">
        <v>27</v>
      </c>
      <c r="B39" s="17"/>
      <c r="C39" s="27"/>
      <c r="D39" s="50" t="s">
        <v>128</v>
      </c>
      <c r="E39" s="55" t="s">
        <v>6</v>
      </c>
      <c r="F39" s="56">
        <v>2</v>
      </c>
      <c r="G39" s="57"/>
      <c r="H39" s="58">
        <f t="shared" si="6"/>
        <v>0</v>
      </c>
      <c r="I39" s="58"/>
      <c r="J39" s="58">
        <f t="shared" si="7"/>
        <v>0</v>
      </c>
      <c r="K39" s="58">
        <f t="shared" si="8"/>
        <v>0</v>
      </c>
      <c r="R39" s="15"/>
      <c r="S39" s="15"/>
    </row>
    <row r="40" spans="1:19" ht="13.5" customHeight="1">
      <c r="A40" s="2">
        <v>28</v>
      </c>
      <c r="B40" s="17"/>
      <c r="C40" s="27"/>
      <c r="D40" s="50" t="s">
        <v>129</v>
      </c>
      <c r="E40" s="55" t="s">
        <v>6</v>
      </c>
      <c r="F40" s="56">
        <v>2</v>
      </c>
      <c r="G40" s="57"/>
      <c r="H40" s="58">
        <f t="shared" si="6"/>
        <v>0</v>
      </c>
      <c r="I40" s="58"/>
      <c r="J40" s="58">
        <f t="shared" si="7"/>
        <v>0</v>
      </c>
      <c r="K40" s="58">
        <f t="shared" si="8"/>
        <v>0</v>
      </c>
      <c r="R40" s="15"/>
      <c r="S40" s="15"/>
    </row>
    <row r="41" spans="1:19" ht="13.5" customHeight="1">
      <c r="A41" s="2">
        <v>29</v>
      </c>
      <c r="B41" s="17"/>
      <c r="C41" s="27"/>
      <c r="D41" s="50" t="s">
        <v>130</v>
      </c>
      <c r="E41" s="55" t="s">
        <v>6</v>
      </c>
      <c r="F41" s="56">
        <v>4</v>
      </c>
      <c r="G41" s="57"/>
      <c r="H41" s="58">
        <f t="shared" si="6"/>
        <v>0</v>
      </c>
      <c r="I41" s="58"/>
      <c r="J41" s="58">
        <f t="shared" si="7"/>
        <v>0</v>
      </c>
      <c r="K41" s="58">
        <f t="shared" si="8"/>
        <v>0</v>
      </c>
      <c r="R41" s="15"/>
      <c r="S41" s="15"/>
    </row>
    <row r="42" spans="1:19" ht="13.5" customHeight="1">
      <c r="A42" s="2">
        <v>30</v>
      </c>
      <c r="B42" s="17"/>
      <c r="C42" s="27"/>
      <c r="D42" s="50" t="s">
        <v>132</v>
      </c>
      <c r="E42" s="55" t="s">
        <v>6</v>
      </c>
      <c r="F42" s="56">
        <v>5</v>
      </c>
      <c r="G42" s="57"/>
      <c r="H42" s="58">
        <f t="shared" si="6"/>
        <v>0</v>
      </c>
      <c r="I42" s="58"/>
      <c r="J42" s="58">
        <f t="shared" si="7"/>
        <v>0</v>
      </c>
      <c r="K42" s="58">
        <f t="shared" si="8"/>
        <v>0</v>
      </c>
      <c r="R42" s="15"/>
      <c r="S42" s="15"/>
    </row>
    <row r="43" spans="1:19" ht="13.5" customHeight="1">
      <c r="A43" s="2">
        <v>31</v>
      </c>
      <c r="B43" s="17"/>
      <c r="C43" s="27"/>
      <c r="D43" s="51" t="s">
        <v>66</v>
      </c>
      <c r="E43" s="55" t="s">
        <v>10</v>
      </c>
      <c r="F43" s="60">
        <v>0.3</v>
      </c>
      <c r="G43" s="57"/>
      <c r="H43" s="58">
        <f>SUM(H37:H42)*F43</f>
        <v>0</v>
      </c>
      <c r="I43" s="58"/>
      <c r="J43" s="58"/>
      <c r="K43" s="58">
        <f>H43</f>
        <v>0</v>
      </c>
      <c r="R43" s="15"/>
      <c r="S43" s="15"/>
    </row>
    <row r="44" spans="1:19" ht="13.5" customHeight="1">
      <c r="A44" s="2">
        <v>32</v>
      </c>
      <c r="B44" s="17"/>
      <c r="C44" s="27"/>
      <c r="D44" s="50" t="s">
        <v>125</v>
      </c>
      <c r="E44" s="55" t="s">
        <v>6</v>
      </c>
      <c r="F44" s="56">
        <v>2</v>
      </c>
      <c r="G44" s="57"/>
      <c r="H44" s="58">
        <f>G44*F44</f>
        <v>0</v>
      </c>
      <c r="I44" s="58"/>
      <c r="J44" s="58">
        <f>I44*F44</f>
        <v>0</v>
      </c>
      <c r="K44" s="58">
        <f>J44+H44</f>
        <v>0</v>
      </c>
      <c r="R44" s="15"/>
      <c r="S44" s="15"/>
    </row>
    <row r="45" spans="1:19" ht="13.5" customHeight="1">
      <c r="A45" s="2">
        <v>33</v>
      </c>
      <c r="B45" s="17"/>
      <c r="C45" s="27"/>
      <c r="D45" s="50" t="s">
        <v>126</v>
      </c>
      <c r="E45" s="55" t="s">
        <v>6</v>
      </c>
      <c r="F45" s="56">
        <v>1</v>
      </c>
      <c r="G45" s="57"/>
      <c r="H45" s="58">
        <f>G45*F45</f>
        <v>0</v>
      </c>
      <c r="I45" s="58"/>
      <c r="J45" s="58">
        <f>I45*F45</f>
        <v>0</v>
      </c>
      <c r="K45" s="58">
        <f>J45+H45</f>
        <v>0</v>
      </c>
      <c r="R45" s="15"/>
      <c r="S45" s="15"/>
    </row>
    <row r="46" spans="1:19" ht="13.5" customHeight="1">
      <c r="A46" s="2">
        <v>34</v>
      </c>
      <c r="B46" s="17"/>
      <c r="C46" s="27"/>
      <c r="D46" s="50" t="s">
        <v>127</v>
      </c>
      <c r="E46" s="55" t="s">
        <v>6</v>
      </c>
      <c r="F46" s="56">
        <v>1</v>
      </c>
      <c r="G46" s="57"/>
      <c r="H46" s="58">
        <f>G46*F46</f>
        <v>0</v>
      </c>
      <c r="I46" s="58"/>
      <c r="J46" s="58">
        <f>I46*F46</f>
        <v>0</v>
      </c>
      <c r="K46" s="58">
        <f>J46+H46</f>
        <v>0</v>
      </c>
      <c r="R46" s="15"/>
      <c r="S46" s="15"/>
    </row>
    <row r="47" spans="1:19" ht="13.5" customHeight="1">
      <c r="A47" s="2">
        <v>35</v>
      </c>
      <c r="B47" s="17"/>
      <c r="C47" s="27"/>
      <c r="D47" s="51" t="s">
        <v>67</v>
      </c>
      <c r="E47" s="55" t="s">
        <v>10</v>
      </c>
      <c r="F47" s="60">
        <v>0.3</v>
      </c>
      <c r="G47" s="57"/>
      <c r="H47" s="58">
        <f>SUM(H44:H46)*F47</f>
        <v>0</v>
      </c>
      <c r="I47" s="58"/>
      <c r="J47" s="58"/>
      <c r="K47" s="58">
        <f>J47+H47</f>
        <v>0</v>
      </c>
      <c r="R47" s="15"/>
      <c r="S47" s="15"/>
    </row>
    <row r="48" spans="1:19" ht="13.5" customHeight="1">
      <c r="A48" s="2">
        <v>36</v>
      </c>
      <c r="B48" s="17"/>
      <c r="C48" s="27"/>
      <c r="D48" s="59" t="s">
        <v>28</v>
      </c>
      <c r="E48" s="55" t="s">
        <v>5</v>
      </c>
      <c r="F48" s="56">
        <v>2</v>
      </c>
      <c r="G48" s="57"/>
      <c r="H48" s="58">
        <f>G48*F48</f>
        <v>0</v>
      </c>
      <c r="I48" s="58"/>
      <c r="J48" s="58">
        <f>I48*F48</f>
        <v>0</v>
      </c>
      <c r="K48" s="58">
        <f>J48+H48</f>
        <v>0</v>
      </c>
      <c r="R48" s="15"/>
      <c r="S48" s="15"/>
    </row>
    <row r="49" spans="3:19" ht="13.5" customHeight="1">
      <c r="C49" s="61"/>
      <c r="D49" s="53" t="s">
        <v>7</v>
      </c>
      <c r="E49" s="62"/>
      <c r="F49" s="63"/>
      <c r="G49" s="64"/>
      <c r="H49" s="54">
        <f>SUM(H13:H48)</f>
        <v>0</v>
      </c>
      <c r="I49" s="54"/>
      <c r="J49" s="54">
        <f>SUM(J13:J48)</f>
        <v>0</v>
      </c>
      <c r="K49" s="54">
        <f>SUM(K13:K48)</f>
        <v>0</v>
      </c>
      <c r="R49" s="15"/>
      <c r="S49" s="15"/>
    </row>
    <row r="50" spans="3:19" ht="13.5" customHeight="1">
      <c r="C50" s="61"/>
      <c r="D50" s="65"/>
      <c r="E50" s="62"/>
      <c r="F50" s="63"/>
      <c r="G50" s="64"/>
      <c r="H50" s="66"/>
      <c r="I50" s="66"/>
      <c r="J50" s="66"/>
      <c r="K50" s="66"/>
      <c r="R50" s="15"/>
      <c r="S50" s="15"/>
    </row>
    <row r="51" spans="3:19" ht="13.5" customHeight="1">
      <c r="C51" s="61"/>
      <c r="D51" s="39" t="s">
        <v>117</v>
      </c>
      <c r="E51" s="62"/>
      <c r="F51" s="63"/>
      <c r="G51" s="64"/>
      <c r="H51" s="66"/>
      <c r="I51" s="66"/>
      <c r="J51" s="66"/>
      <c r="K51" s="66"/>
      <c r="R51" s="15"/>
      <c r="S51" s="15"/>
    </row>
    <row r="52" spans="1:19" ht="67.5">
      <c r="A52" s="2">
        <v>37</v>
      </c>
      <c r="B52" s="17"/>
      <c r="C52" s="27"/>
      <c r="D52" s="33" t="s">
        <v>152</v>
      </c>
      <c r="E52" s="55" t="s">
        <v>15</v>
      </c>
      <c r="F52" s="67">
        <v>3</v>
      </c>
      <c r="G52" s="57"/>
      <c r="H52" s="68">
        <f>G52*F52</f>
        <v>0</v>
      </c>
      <c r="I52" s="58"/>
      <c r="J52" s="68">
        <f aca="true" t="shared" si="9" ref="J52:J57">I52*F52</f>
        <v>0</v>
      </c>
      <c r="K52" s="68">
        <f aca="true" t="shared" si="10" ref="K52:K57">J52+H52</f>
        <v>0</v>
      </c>
      <c r="L52" s="1"/>
      <c r="R52" s="15"/>
      <c r="S52" s="15"/>
    </row>
    <row r="53" spans="1:19" ht="67.5">
      <c r="A53" s="2">
        <v>38</v>
      </c>
      <c r="B53" s="17"/>
      <c r="C53" s="27"/>
      <c r="D53" s="33" t="s">
        <v>151</v>
      </c>
      <c r="E53" s="55" t="s">
        <v>15</v>
      </c>
      <c r="F53" s="67">
        <v>1</v>
      </c>
      <c r="G53" s="57"/>
      <c r="H53" s="68">
        <f>G53*F53</f>
        <v>0</v>
      </c>
      <c r="I53" s="58"/>
      <c r="J53" s="68">
        <f t="shared" si="9"/>
        <v>0</v>
      </c>
      <c r="K53" s="68">
        <f t="shared" si="10"/>
        <v>0</v>
      </c>
      <c r="L53" s="1"/>
      <c r="R53" s="15"/>
      <c r="S53" s="15"/>
    </row>
    <row r="54" spans="1:19" ht="13.5" customHeight="1">
      <c r="A54" s="2">
        <v>39</v>
      </c>
      <c r="B54" s="17"/>
      <c r="C54" s="27"/>
      <c r="D54" s="59" t="s">
        <v>31</v>
      </c>
      <c r="E54" s="55" t="s">
        <v>6</v>
      </c>
      <c r="F54" s="56">
        <v>4</v>
      </c>
      <c r="G54" s="57"/>
      <c r="H54" s="58">
        <f>G54*F54</f>
        <v>0</v>
      </c>
      <c r="I54" s="58"/>
      <c r="J54" s="58">
        <f t="shared" si="9"/>
        <v>0</v>
      </c>
      <c r="K54" s="58">
        <f t="shared" si="10"/>
        <v>0</v>
      </c>
      <c r="R54" s="15"/>
      <c r="S54" s="15"/>
    </row>
    <row r="55" spans="1:19" ht="13.5" customHeight="1">
      <c r="A55" s="2">
        <v>40</v>
      </c>
      <c r="B55" s="17"/>
      <c r="C55" s="27" t="s">
        <v>149</v>
      </c>
      <c r="D55" s="59" t="s">
        <v>32</v>
      </c>
      <c r="E55" s="55" t="s">
        <v>6</v>
      </c>
      <c r="F55" s="56">
        <v>4</v>
      </c>
      <c r="G55" s="57"/>
      <c r="H55" s="58">
        <f>G55*F55</f>
        <v>0</v>
      </c>
      <c r="I55" s="58"/>
      <c r="J55" s="58">
        <f t="shared" si="9"/>
        <v>0</v>
      </c>
      <c r="K55" s="58">
        <f t="shared" si="10"/>
        <v>0</v>
      </c>
      <c r="R55" s="15"/>
      <c r="S55" s="15"/>
    </row>
    <row r="56" spans="1:19" ht="13.5" customHeight="1">
      <c r="A56" s="2">
        <v>41</v>
      </c>
      <c r="B56" s="17"/>
      <c r="C56" s="27" t="s">
        <v>149</v>
      </c>
      <c r="D56" s="50" t="s">
        <v>148</v>
      </c>
      <c r="E56" s="55" t="s">
        <v>6</v>
      </c>
      <c r="F56" s="56">
        <v>4</v>
      </c>
      <c r="G56" s="57"/>
      <c r="H56" s="58">
        <f>G56*F56</f>
        <v>0</v>
      </c>
      <c r="I56" s="58"/>
      <c r="J56" s="58">
        <f t="shared" si="9"/>
        <v>0</v>
      </c>
      <c r="K56" s="58">
        <f t="shared" si="10"/>
        <v>0</v>
      </c>
      <c r="R56" s="15"/>
      <c r="S56" s="15"/>
    </row>
    <row r="57" spans="1:19" ht="13.5" customHeight="1">
      <c r="A57" s="2">
        <v>42</v>
      </c>
      <c r="B57" s="17"/>
      <c r="C57" s="27"/>
      <c r="D57" s="59" t="s">
        <v>26</v>
      </c>
      <c r="E57" s="55" t="s">
        <v>6</v>
      </c>
      <c r="F57" s="56">
        <f>F54*2</f>
        <v>8</v>
      </c>
      <c r="G57" s="57"/>
      <c r="H57" s="58">
        <f>G57*F57</f>
        <v>0</v>
      </c>
      <c r="I57" s="58"/>
      <c r="J57" s="58">
        <f t="shared" si="9"/>
        <v>0</v>
      </c>
      <c r="K57" s="58">
        <f t="shared" si="10"/>
        <v>0</v>
      </c>
      <c r="R57" s="15"/>
      <c r="S57" s="15"/>
    </row>
    <row r="58" spans="1:19" ht="13.5" customHeight="1">
      <c r="A58" s="2">
        <v>43</v>
      </c>
      <c r="B58" s="17"/>
      <c r="C58" s="27"/>
      <c r="D58" s="51" t="s">
        <v>65</v>
      </c>
      <c r="E58" s="55" t="s">
        <v>10</v>
      </c>
      <c r="F58" s="60">
        <v>0.1</v>
      </c>
      <c r="G58" s="57"/>
      <c r="H58" s="58">
        <f>SUM(H56:H57)*F58</f>
        <v>0</v>
      </c>
      <c r="I58" s="58"/>
      <c r="J58" s="58"/>
      <c r="K58" s="58">
        <f>H58</f>
        <v>0</v>
      </c>
      <c r="R58" s="15"/>
      <c r="S58" s="15"/>
    </row>
    <row r="59" spans="1:19" ht="27">
      <c r="A59" s="2">
        <v>44</v>
      </c>
      <c r="B59" s="17"/>
      <c r="C59" s="27"/>
      <c r="D59" s="33" t="s">
        <v>118</v>
      </c>
      <c r="E59" s="55" t="s">
        <v>6</v>
      </c>
      <c r="F59" s="67">
        <v>21</v>
      </c>
      <c r="G59" s="57"/>
      <c r="H59" s="68">
        <f aca="true" t="shared" si="11" ref="H59:H65">G59*F59</f>
        <v>0</v>
      </c>
      <c r="I59" s="58"/>
      <c r="J59" s="68">
        <f aca="true" t="shared" si="12" ref="J59:J65">I59*F59</f>
        <v>0</v>
      </c>
      <c r="K59" s="68">
        <f aca="true" t="shared" si="13" ref="K59:K65">J59+H59</f>
        <v>0</v>
      </c>
      <c r="R59" s="15"/>
      <c r="S59" s="15"/>
    </row>
    <row r="60" spans="1:19" ht="13.5" customHeight="1">
      <c r="A60" s="2">
        <v>45</v>
      </c>
      <c r="B60" s="17"/>
      <c r="C60" s="27"/>
      <c r="D60" s="33" t="s">
        <v>144</v>
      </c>
      <c r="E60" s="55" t="s">
        <v>6</v>
      </c>
      <c r="F60" s="56">
        <v>4</v>
      </c>
      <c r="G60" s="57"/>
      <c r="H60" s="58">
        <f t="shared" si="11"/>
        <v>0</v>
      </c>
      <c r="I60" s="58"/>
      <c r="J60" s="58">
        <f t="shared" si="12"/>
        <v>0</v>
      </c>
      <c r="K60" s="58">
        <f t="shared" si="13"/>
        <v>0</v>
      </c>
      <c r="R60" s="15"/>
      <c r="S60" s="15"/>
    </row>
    <row r="61" spans="1:19" ht="13.5" customHeight="1">
      <c r="A61" s="2">
        <v>46</v>
      </c>
      <c r="B61" s="17"/>
      <c r="C61" s="27"/>
      <c r="D61" s="33" t="s">
        <v>145</v>
      </c>
      <c r="E61" s="55" t="s">
        <v>6</v>
      </c>
      <c r="F61" s="56">
        <v>2</v>
      </c>
      <c r="G61" s="57"/>
      <c r="H61" s="58">
        <f t="shared" si="11"/>
        <v>0</v>
      </c>
      <c r="I61" s="58"/>
      <c r="J61" s="58">
        <f t="shared" si="12"/>
        <v>0</v>
      </c>
      <c r="K61" s="58">
        <f t="shared" si="13"/>
        <v>0</v>
      </c>
      <c r="R61" s="15"/>
      <c r="S61" s="15"/>
    </row>
    <row r="62" spans="1:19" ht="13.5" customHeight="1">
      <c r="A62" s="2">
        <v>47</v>
      </c>
      <c r="B62" s="17"/>
      <c r="C62" s="27"/>
      <c r="D62" s="33" t="s">
        <v>146</v>
      </c>
      <c r="E62" s="55" t="s">
        <v>6</v>
      </c>
      <c r="F62" s="56">
        <v>1</v>
      </c>
      <c r="G62" s="57"/>
      <c r="H62" s="58">
        <f t="shared" si="11"/>
        <v>0</v>
      </c>
      <c r="I62" s="58"/>
      <c r="J62" s="58">
        <f t="shared" si="12"/>
        <v>0</v>
      </c>
      <c r="K62" s="58">
        <f t="shared" si="13"/>
        <v>0</v>
      </c>
      <c r="R62" s="15"/>
      <c r="S62" s="15"/>
    </row>
    <row r="63" spans="1:19" ht="13.5" customHeight="1">
      <c r="A63" s="2">
        <v>48</v>
      </c>
      <c r="B63" s="17"/>
      <c r="C63" s="27"/>
      <c r="D63" s="33" t="s">
        <v>147</v>
      </c>
      <c r="E63" s="55" t="s">
        <v>6</v>
      </c>
      <c r="F63" s="56">
        <v>1</v>
      </c>
      <c r="G63" s="57"/>
      <c r="H63" s="58">
        <f t="shared" si="11"/>
        <v>0</v>
      </c>
      <c r="I63" s="58"/>
      <c r="J63" s="58">
        <f t="shared" si="12"/>
        <v>0</v>
      </c>
      <c r="K63" s="58">
        <f t="shared" si="13"/>
        <v>0</v>
      </c>
      <c r="R63" s="15"/>
      <c r="S63" s="15"/>
    </row>
    <row r="64" spans="1:19" ht="13.5" customHeight="1">
      <c r="A64" s="2">
        <v>49</v>
      </c>
      <c r="B64" s="17"/>
      <c r="C64" s="27"/>
      <c r="D64" s="50" t="s">
        <v>120</v>
      </c>
      <c r="E64" s="46" t="s">
        <v>16</v>
      </c>
      <c r="F64" s="56">
        <v>48</v>
      </c>
      <c r="G64" s="57"/>
      <c r="H64" s="58">
        <f t="shared" si="11"/>
        <v>0</v>
      </c>
      <c r="I64" s="58"/>
      <c r="J64" s="58">
        <f t="shared" si="12"/>
        <v>0</v>
      </c>
      <c r="K64" s="58">
        <f t="shared" si="13"/>
        <v>0</v>
      </c>
      <c r="R64" s="15"/>
      <c r="S64" s="15"/>
    </row>
    <row r="65" spans="1:19" ht="13.5" customHeight="1">
      <c r="A65" s="2">
        <v>50</v>
      </c>
      <c r="B65" s="17"/>
      <c r="C65" s="28" t="s">
        <v>57</v>
      </c>
      <c r="D65" s="50" t="s">
        <v>87</v>
      </c>
      <c r="E65" s="55" t="s">
        <v>30</v>
      </c>
      <c r="F65" s="56">
        <v>220</v>
      </c>
      <c r="G65" s="57"/>
      <c r="H65" s="58">
        <f t="shared" si="11"/>
        <v>0</v>
      </c>
      <c r="I65" s="58"/>
      <c r="J65" s="58">
        <f t="shared" si="12"/>
        <v>0</v>
      </c>
      <c r="K65" s="58">
        <f t="shared" si="13"/>
        <v>0</v>
      </c>
      <c r="R65" s="15"/>
      <c r="S65" s="15"/>
    </row>
    <row r="66" spans="1:19" ht="13.5" customHeight="1">
      <c r="A66" s="2">
        <v>51</v>
      </c>
      <c r="B66" s="17"/>
      <c r="C66" s="27"/>
      <c r="D66" s="51" t="s">
        <v>68</v>
      </c>
      <c r="E66" s="55" t="s">
        <v>10</v>
      </c>
      <c r="F66" s="69">
        <v>0.5</v>
      </c>
      <c r="G66" s="57"/>
      <c r="H66" s="58">
        <f>SUM(H65:H65)*F66</f>
        <v>0</v>
      </c>
      <c r="I66" s="58"/>
      <c r="J66" s="58"/>
      <c r="K66" s="58">
        <f>H66</f>
        <v>0</v>
      </c>
      <c r="R66" s="15"/>
      <c r="S66" s="15"/>
    </row>
    <row r="67" spans="1:19" ht="13.5" customHeight="1">
      <c r="A67" s="2">
        <v>52</v>
      </c>
      <c r="B67" s="17"/>
      <c r="C67" s="27" t="s">
        <v>71</v>
      </c>
      <c r="D67" s="33" t="s">
        <v>75</v>
      </c>
      <c r="E67" s="55" t="s">
        <v>30</v>
      </c>
      <c r="F67" s="56">
        <v>35</v>
      </c>
      <c r="G67" s="57"/>
      <c r="H67" s="58">
        <f>G67*F67</f>
        <v>0</v>
      </c>
      <c r="I67" s="58"/>
      <c r="J67" s="58">
        <f>I67*F67</f>
        <v>0</v>
      </c>
      <c r="K67" s="58">
        <f>J67+H67</f>
        <v>0</v>
      </c>
      <c r="R67" s="15"/>
      <c r="S67" s="15"/>
    </row>
    <row r="68" spans="1:19" ht="13.5" customHeight="1">
      <c r="A68" s="2">
        <v>53</v>
      </c>
      <c r="B68" s="17"/>
      <c r="C68" s="27" t="s">
        <v>72</v>
      </c>
      <c r="D68" s="33" t="s">
        <v>74</v>
      </c>
      <c r="E68" s="55" t="s">
        <v>30</v>
      </c>
      <c r="F68" s="56">
        <v>220</v>
      </c>
      <c r="G68" s="57"/>
      <c r="H68" s="58">
        <f>G68*F68</f>
        <v>0</v>
      </c>
      <c r="I68" s="58"/>
      <c r="J68" s="58">
        <f>I68*F68</f>
        <v>0</v>
      </c>
      <c r="K68" s="58">
        <f>J68+H68</f>
        <v>0</v>
      </c>
      <c r="R68" s="15"/>
      <c r="S68" s="15"/>
    </row>
    <row r="69" spans="1:19" ht="13.5" customHeight="1">
      <c r="A69" s="2">
        <v>54</v>
      </c>
      <c r="B69" s="17"/>
      <c r="C69" s="27"/>
      <c r="D69" s="51" t="s">
        <v>69</v>
      </c>
      <c r="E69" s="55" t="s">
        <v>10</v>
      </c>
      <c r="F69" s="69">
        <v>0.3</v>
      </c>
      <c r="G69" s="57"/>
      <c r="H69" s="58">
        <f>SUM(H67:H68)*F69</f>
        <v>0</v>
      </c>
      <c r="I69" s="58"/>
      <c r="J69" s="58"/>
      <c r="K69" s="58">
        <f>H69</f>
        <v>0</v>
      </c>
      <c r="R69" s="15"/>
      <c r="S69" s="15"/>
    </row>
    <row r="70" spans="1:19" ht="13.5" customHeight="1">
      <c r="A70" s="2">
        <v>55</v>
      </c>
      <c r="B70" s="17"/>
      <c r="C70" s="27"/>
      <c r="D70" s="33" t="s">
        <v>124</v>
      </c>
      <c r="E70" s="55" t="s">
        <v>6</v>
      </c>
      <c r="F70" s="67">
        <v>3</v>
      </c>
      <c r="G70" s="57"/>
      <c r="H70" s="68">
        <f aca="true" t="shared" si="14" ref="H70:H77">G70*F70</f>
        <v>0</v>
      </c>
      <c r="I70" s="58"/>
      <c r="J70" s="68">
        <f aca="true" t="shared" si="15" ref="J70:J77">I70*F70</f>
        <v>0</v>
      </c>
      <c r="K70" s="68">
        <f aca="true" t="shared" si="16" ref="K70:K77">J70+H70</f>
        <v>0</v>
      </c>
      <c r="R70" s="15"/>
      <c r="S70" s="15"/>
    </row>
    <row r="71" spans="1:19" ht="13.5" customHeight="1">
      <c r="A71" s="2">
        <v>56</v>
      </c>
      <c r="B71" s="17"/>
      <c r="C71" s="27"/>
      <c r="D71" s="33" t="s">
        <v>143</v>
      </c>
      <c r="E71" s="55" t="s">
        <v>6</v>
      </c>
      <c r="F71" s="67">
        <v>1</v>
      </c>
      <c r="G71" s="57"/>
      <c r="H71" s="68">
        <f t="shared" si="14"/>
        <v>0</v>
      </c>
      <c r="I71" s="58"/>
      <c r="J71" s="68">
        <f t="shared" si="15"/>
        <v>0</v>
      </c>
      <c r="K71" s="68">
        <f t="shared" si="16"/>
        <v>0</v>
      </c>
      <c r="R71" s="15"/>
      <c r="S71" s="15"/>
    </row>
    <row r="72" spans="1:19" ht="13.5" customHeight="1">
      <c r="A72" s="2">
        <v>57</v>
      </c>
      <c r="B72" s="17"/>
      <c r="C72" s="27"/>
      <c r="D72" s="33" t="s">
        <v>123</v>
      </c>
      <c r="E72" s="55" t="s">
        <v>6</v>
      </c>
      <c r="F72" s="56">
        <v>1</v>
      </c>
      <c r="G72" s="57"/>
      <c r="H72" s="58">
        <f t="shared" si="14"/>
        <v>0</v>
      </c>
      <c r="I72" s="58"/>
      <c r="J72" s="58">
        <f t="shared" si="15"/>
        <v>0</v>
      </c>
      <c r="K72" s="58">
        <f t="shared" si="16"/>
        <v>0</v>
      </c>
      <c r="R72" s="15"/>
      <c r="S72" s="15"/>
    </row>
    <row r="73" spans="1:19" ht="13.5" customHeight="1">
      <c r="A73" s="2">
        <v>58</v>
      </c>
      <c r="B73" s="17"/>
      <c r="C73" s="27"/>
      <c r="D73" s="33" t="s">
        <v>122</v>
      </c>
      <c r="E73" s="55" t="s">
        <v>6</v>
      </c>
      <c r="F73" s="56">
        <v>3</v>
      </c>
      <c r="G73" s="57"/>
      <c r="H73" s="58">
        <f t="shared" si="14"/>
        <v>0</v>
      </c>
      <c r="I73" s="58"/>
      <c r="J73" s="58">
        <f t="shared" si="15"/>
        <v>0</v>
      </c>
      <c r="K73" s="58">
        <f t="shared" si="16"/>
        <v>0</v>
      </c>
      <c r="R73" s="15"/>
      <c r="S73" s="15"/>
    </row>
    <row r="74" spans="1:19" ht="13.5" customHeight="1">
      <c r="A74" s="2">
        <v>59</v>
      </c>
      <c r="B74" s="17"/>
      <c r="C74" s="27"/>
      <c r="D74" s="33" t="s">
        <v>121</v>
      </c>
      <c r="E74" s="55" t="s">
        <v>6</v>
      </c>
      <c r="F74" s="56">
        <v>3</v>
      </c>
      <c r="G74" s="57"/>
      <c r="H74" s="58">
        <f t="shared" si="14"/>
        <v>0</v>
      </c>
      <c r="I74" s="58"/>
      <c r="J74" s="58">
        <f t="shared" si="15"/>
        <v>0</v>
      </c>
      <c r="K74" s="58">
        <f t="shared" si="16"/>
        <v>0</v>
      </c>
      <c r="R74" s="15"/>
      <c r="S74" s="15"/>
    </row>
    <row r="75" spans="1:19" ht="13.5" customHeight="1">
      <c r="A75" s="2">
        <v>60</v>
      </c>
      <c r="B75" s="17"/>
      <c r="C75" s="27"/>
      <c r="D75" s="33" t="s">
        <v>141</v>
      </c>
      <c r="E75" s="55" t="s">
        <v>6</v>
      </c>
      <c r="F75" s="56">
        <v>12</v>
      </c>
      <c r="G75" s="57"/>
      <c r="H75" s="58">
        <f t="shared" si="14"/>
        <v>0</v>
      </c>
      <c r="I75" s="58"/>
      <c r="J75" s="58">
        <f t="shared" si="15"/>
        <v>0</v>
      </c>
      <c r="K75" s="58">
        <f t="shared" si="16"/>
        <v>0</v>
      </c>
      <c r="R75" s="15"/>
      <c r="S75" s="15"/>
    </row>
    <row r="76" spans="1:19" ht="13.5" customHeight="1">
      <c r="A76" s="2">
        <v>61</v>
      </c>
      <c r="B76" s="17"/>
      <c r="C76" s="27"/>
      <c r="D76" s="33" t="s">
        <v>140</v>
      </c>
      <c r="E76" s="55" t="s">
        <v>6</v>
      </c>
      <c r="F76" s="56">
        <v>12</v>
      </c>
      <c r="G76" s="57"/>
      <c r="H76" s="58">
        <f t="shared" si="14"/>
        <v>0</v>
      </c>
      <c r="I76" s="58"/>
      <c r="J76" s="58">
        <f t="shared" si="15"/>
        <v>0</v>
      </c>
      <c r="K76" s="58">
        <f t="shared" si="16"/>
        <v>0</v>
      </c>
      <c r="R76" s="15"/>
      <c r="S76" s="15"/>
    </row>
    <row r="77" spans="1:19" ht="13.5" customHeight="1">
      <c r="A77" s="2">
        <v>62</v>
      </c>
      <c r="B77" s="17"/>
      <c r="C77" s="27"/>
      <c r="D77" s="33" t="s">
        <v>142</v>
      </c>
      <c r="E77" s="55" t="s">
        <v>6</v>
      </c>
      <c r="F77" s="56">
        <v>8</v>
      </c>
      <c r="G77" s="57"/>
      <c r="H77" s="58">
        <f t="shared" si="14"/>
        <v>0</v>
      </c>
      <c r="I77" s="58"/>
      <c r="J77" s="58">
        <f t="shared" si="15"/>
        <v>0</v>
      </c>
      <c r="K77" s="58">
        <f t="shared" si="16"/>
        <v>0</v>
      </c>
      <c r="R77" s="15"/>
      <c r="S77" s="15"/>
    </row>
    <row r="78" spans="3:19" ht="13.5" customHeight="1">
      <c r="C78" s="61"/>
      <c r="D78" s="53" t="s">
        <v>7</v>
      </c>
      <c r="E78" s="62"/>
      <c r="F78" s="63"/>
      <c r="G78" s="64"/>
      <c r="H78" s="54">
        <f>SUM(H52:H77)</f>
        <v>0</v>
      </c>
      <c r="I78" s="54"/>
      <c r="J78" s="54">
        <f>SUM(J52:J77)</f>
        <v>0</v>
      </c>
      <c r="K78" s="54">
        <f>SUM(K52:K77)</f>
        <v>0</v>
      </c>
      <c r="R78" s="15"/>
      <c r="S78" s="15"/>
    </row>
    <row r="79" spans="3:19" ht="13.5" customHeight="1">
      <c r="C79" s="61"/>
      <c r="D79" s="65"/>
      <c r="E79" s="62"/>
      <c r="F79" s="63"/>
      <c r="G79" s="64"/>
      <c r="H79" s="66"/>
      <c r="I79" s="66"/>
      <c r="J79" s="66"/>
      <c r="K79" s="66"/>
      <c r="R79" s="15"/>
      <c r="S79" s="15"/>
    </row>
    <row r="80" spans="3:19" ht="13.5" customHeight="1">
      <c r="C80" s="61"/>
      <c r="D80" s="39" t="s">
        <v>77</v>
      </c>
      <c r="E80" s="35"/>
      <c r="F80" s="36"/>
      <c r="G80" s="37"/>
      <c r="H80" s="38"/>
      <c r="I80" s="38"/>
      <c r="J80" s="38"/>
      <c r="K80" s="38"/>
      <c r="R80" s="15"/>
      <c r="S80" s="15"/>
    </row>
    <row r="81" spans="1:19" ht="15.75" customHeight="1">
      <c r="A81" s="2">
        <v>63</v>
      </c>
      <c r="B81" s="40" t="s">
        <v>78</v>
      </c>
      <c r="C81" s="70" t="s">
        <v>109</v>
      </c>
      <c r="D81" s="41" t="s">
        <v>85</v>
      </c>
      <c r="E81" s="42" t="s">
        <v>6</v>
      </c>
      <c r="F81" s="43">
        <v>1</v>
      </c>
      <c r="G81" s="57"/>
      <c r="H81" s="44">
        <f aca="true" t="shared" si="17" ref="H81:H91">G81*F81</f>
        <v>0</v>
      </c>
      <c r="I81" s="58"/>
      <c r="J81" s="44">
        <f aca="true" t="shared" si="18" ref="J81:J91">I81*F81</f>
        <v>0</v>
      </c>
      <c r="K81" s="44">
        <f aca="true" t="shared" si="19" ref="K81:K91">J81+H81</f>
        <v>0</v>
      </c>
      <c r="R81" s="15"/>
      <c r="S81" s="15"/>
    </row>
    <row r="82" spans="1:19" ht="15.75" customHeight="1">
      <c r="A82" s="2">
        <v>64</v>
      </c>
      <c r="B82" s="40" t="s">
        <v>78</v>
      </c>
      <c r="C82" s="70" t="s">
        <v>110</v>
      </c>
      <c r="D82" s="41" t="s">
        <v>85</v>
      </c>
      <c r="E82" s="42" t="s">
        <v>6</v>
      </c>
      <c r="F82" s="43">
        <v>3</v>
      </c>
      <c r="G82" s="57"/>
      <c r="H82" s="44">
        <f t="shared" si="17"/>
        <v>0</v>
      </c>
      <c r="I82" s="58"/>
      <c r="J82" s="44">
        <f t="shared" si="18"/>
        <v>0</v>
      </c>
      <c r="K82" s="44">
        <f t="shared" si="19"/>
        <v>0</v>
      </c>
      <c r="R82" s="15"/>
      <c r="S82" s="15"/>
    </row>
    <row r="83" spans="1:19" ht="15.75" customHeight="1">
      <c r="A83" s="2">
        <v>65</v>
      </c>
      <c r="B83" s="40"/>
      <c r="C83" s="45"/>
      <c r="D83" s="41" t="s">
        <v>81</v>
      </c>
      <c r="E83" s="42" t="s">
        <v>6</v>
      </c>
      <c r="F83" s="43">
        <v>4</v>
      </c>
      <c r="G83" s="57"/>
      <c r="H83" s="44">
        <f t="shared" si="17"/>
        <v>0</v>
      </c>
      <c r="I83" s="58"/>
      <c r="J83" s="44">
        <f t="shared" si="18"/>
        <v>0</v>
      </c>
      <c r="K83" s="44">
        <f t="shared" si="19"/>
        <v>0</v>
      </c>
      <c r="R83" s="15"/>
      <c r="S83" s="15"/>
    </row>
    <row r="84" spans="1:19" ht="15.75" customHeight="1">
      <c r="A84" s="2">
        <v>66</v>
      </c>
      <c r="B84" s="40" t="s">
        <v>78</v>
      </c>
      <c r="C84" s="70" t="s">
        <v>111</v>
      </c>
      <c r="D84" s="41" t="s">
        <v>116</v>
      </c>
      <c r="E84" s="42" t="s">
        <v>6</v>
      </c>
      <c r="F84" s="71">
        <v>1</v>
      </c>
      <c r="G84" s="57"/>
      <c r="H84" s="44">
        <f t="shared" si="17"/>
        <v>0</v>
      </c>
      <c r="I84" s="58"/>
      <c r="J84" s="44">
        <f t="shared" si="18"/>
        <v>0</v>
      </c>
      <c r="K84" s="44">
        <f t="shared" si="19"/>
        <v>0</v>
      </c>
      <c r="R84" s="15"/>
      <c r="S84" s="15"/>
    </row>
    <row r="85" spans="1:19" ht="15.75" customHeight="1">
      <c r="A85" s="2">
        <v>67</v>
      </c>
      <c r="B85" s="40" t="s">
        <v>78</v>
      </c>
      <c r="C85" s="70" t="s">
        <v>112</v>
      </c>
      <c r="D85" s="41" t="s">
        <v>116</v>
      </c>
      <c r="E85" s="42" t="s">
        <v>6</v>
      </c>
      <c r="F85" s="71">
        <v>3</v>
      </c>
      <c r="G85" s="57"/>
      <c r="H85" s="44">
        <f t="shared" si="17"/>
        <v>0</v>
      </c>
      <c r="I85" s="58"/>
      <c r="J85" s="44">
        <f t="shared" si="18"/>
        <v>0</v>
      </c>
      <c r="K85" s="44">
        <f t="shared" si="19"/>
        <v>0</v>
      </c>
      <c r="R85" s="15"/>
      <c r="S85" s="15"/>
    </row>
    <row r="86" spans="1:19" ht="15.75" customHeight="1">
      <c r="A86" s="2">
        <v>68</v>
      </c>
      <c r="B86" s="40" t="s">
        <v>78</v>
      </c>
      <c r="C86" s="70" t="s">
        <v>88</v>
      </c>
      <c r="D86" s="33" t="s">
        <v>79</v>
      </c>
      <c r="E86" s="46" t="s">
        <v>73</v>
      </c>
      <c r="F86" s="47">
        <v>1</v>
      </c>
      <c r="G86" s="57"/>
      <c r="H86" s="49">
        <f t="shared" si="17"/>
        <v>0</v>
      </c>
      <c r="I86" s="58"/>
      <c r="J86" s="49">
        <f t="shared" si="18"/>
        <v>0</v>
      </c>
      <c r="K86" s="49">
        <f t="shared" si="19"/>
        <v>0</v>
      </c>
      <c r="R86" s="15"/>
      <c r="S86" s="15"/>
    </row>
    <row r="87" spans="1:19" ht="15.75" customHeight="1">
      <c r="A87" s="2">
        <v>69</v>
      </c>
      <c r="B87" s="40" t="s">
        <v>78</v>
      </c>
      <c r="C87" s="70" t="s">
        <v>89</v>
      </c>
      <c r="D87" s="33" t="s">
        <v>79</v>
      </c>
      <c r="E87" s="46" t="s">
        <v>73</v>
      </c>
      <c r="F87" s="47">
        <v>3</v>
      </c>
      <c r="G87" s="57"/>
      <c r="H87" s="49">
        <f t="shared" si="17"/>
        <v>0</v>
      </c>
      <c r="I87" s="58"/>
      <c r="J87" s="49">
        <f t="shared" si="18"/>
        <v>0</v>
      </c>
      <c r="K87" s="49">
        <f t="shared" si="19"/>
        <v>0</v>
      </c>
      <c r="R87" s="15"/>
      <c r="S87" s="15"/>
    </row>
    <row r="88" spans="1:19" ht="15.75" customHeight="1">
      <c r="A88" s="2">
        <v>70</v>
      </c>
      <c r="B88" s="40"/>
      <c r="C88" s="72" t="s">
        <v>113</v>
      </c>
      <c r="D88" s="33" t="s">
        <v>84</v>
      </c>
      <c r="E88" s="46" t="s">
        <v>16</v>
      </c>
      <c r="F88" s="71">
        <v>64</v>
      </c>
      <c r="G88" s="57"/>
      <c r="H88" s="49">
        <f>G88*F88</f>
        <v>0</v>
      </c>
      <c r="I88" s="58"/>
      <c r="J88" s="49">
        <f t="shared" si="18"/>
        <v>0</v>
      </c>
      <c r="K88" s="49">
        <f t="shared" si="19"/>
        <v>0</v>
      </c>
      <c r="R88" s="15"/>
      <c r="S88" s="15"/>
    </row>
    <row r="89" spans="1:19" ht="15.75" customHeight="1">
      <c r="A89" s="2">
        <v>71</v>
      </c>
      <c r="B89" s="40"/>
      <c r="C89" s="72" t="s">
        <v>114</v>
      </c>
      <c r="D89" s="33" t="s">
        <v>84</v>
      </c>
      <c r="E89" s="46" t="s">
        <v>16</v>
      </c>
      <c r="F89" s="71">
        <v>15</v>
      </c>
      <c r="G89" s="57"/>
      <c r="H89" s="49">
        <f t="shared" si="17"/>
        <v>0</v>
      </c>
      <c r="I89" s="58"/>
      <c r="J89" s="49">
        <f t="shared" si="18"/>
        <v>0</v>
      </c>
      <c r="K89" s="49">
        <f t="shared" si="19"/>
        <v>0</v>
      </c>
      <c r="R89" s="15"/>
      <c r="S89" s="15"/>
    </row>
    <row r="90" spans="1:19" ht="15">
      <c r="A90" s="2">
        <v>72</v>
      </c>
      <c r="B90" s="40"/>
      <c r="C90" s="72" t="s">
        <v>115</v>
      </c>
      <c r="D90" s="33" t="s">
        <v>84</v>
      </c>
      <c r="E90" s="46" t="s">
        <v>16</v>
      </c>
      <c r="F90" s="71">
        <v>1</v>
      </c>
      <c r="G90" s="57"/>
      <c r="H90" s="49">
        <f t="shared" si="17"/>
        <v>0</v>
      </c>
      <c r="I90" s="58"/>
      <c r="J90" s="49">
        <f t="shared" si="18"/>
        <v>0</v>
      </c>
      <c r="K90" s="49">
        <f t="shared" si="19"/>
        <v>0</v>
      </c>
      <c r="R90" s="15"/>
      <c r="S90" s="15"/>
    </row>
    <row r="91" spans="1:19" ht="15.75" customHeight="1">
      <c r="A91" s="2">
        <v>73</v>
      </c>
      <c r="B91" s="17"/>
      <c r="C91" s="27"/>
      <c r="D91" s="50" t="s">
        <v>80</v>
      </c>
      <c r="E91" s="46" t="s">
        <v>6</v>
      </c>
      <c r="F91" s="47">
        <v>4</v>
      </c>
      <c r="G91" s="57"/>
      <c r="H91" s="49">
        <f t="shared" si="17"/>
        <v>0</v>
      </c>
      <c r="I91" s="58"/>
      <c r="J91" s="49">
        <f t="shared" si="18"/>
        <v>0</v>
      </c>
      <c r="K91" s="49">
        <f t="shared" si="19"/>
        <v>0</v>
      </c>
      <c r="R91" s="15"/>
      <c r="S91" s="15"/>
    </row>
    <row r="92" spans="1:19" ht="15.75" customHeight="1">
      <c r="A92" s="2">
        <v>74</v>
      </c>
      <c r="B92" s="17"/>
      <c r="C92" s="27"/>
      <c r="D92" s="51" t="s">
        <v>86</v>
      </c>
      <c r="E92" s="46" t="s">
        <v>10</v>
      </c>
      <c r="F92" s="52">
        <v>0.2</v>
      </c>
      <c r="G92" s="48"/>
      <c r="H92" s="49">
        <f>SUM(H86:H91)*F92</f>
        <v>0</v>
      </c>
      <c r="I92" s="49"/>
      <c r="J92" s="49"/>
      <c r="K92" s="49">
        <f>H92</f>
        <v>0</v>
      </c>
      <c r="R92" s="15"/>
      <c r="S92" s="15"/>
    </row>
    <row r="93" spans="1:19" ht="15.75" customHeight="1">
      <c r="A93" s="2">
        <v>75</v>
      </c>
      <c r="B93" s="17"/>
      <c r="C93" s="27" t="s">
        <v>82</v>
      </c>
      <c r="D93" s="50" t="s">
        <v>3</v>
      </c>
      <c r="E93" s="46" t="s">
        <v>16</v>
      </c>
      <c r="F93" s="47">
        <v>120</v>
      </c>
      <c r="G93" s="57"/>
      <c r="H93" s="49">
        <f>G93*F93</f>
        <v>0</v>
      </c>
      <c r="I93" s="58"/>
      <c r="J93" s="49">
        <f>I93*F93</f>
        <v>0</v>
      </c>
      <c r="K93" s="49">
        <f>J93+H93</f>
        <v>0</v>
      </c>
      <c r="R93" s="15"/>
      <c r="S93" s="15"/>
    </row>
    <row r="94" spans="1:19" ht="15.75" customHeight="1">
      <c r="A94" s="2">
        <v>76</v>
      </c>
      <c r="B94" s="17"/>
      <c r="C94" s="27" t="s">
        <v>1</v>
      </c>
      <c r="D94" s="50" t="s">
        <v>0</v>
      </c>
      <c r="E94" s="46" t="s">
        <v>2</v>
      </c>
      <c r="F94" s="47">
        <v>3.8</v>
      </c>
      <c r="G94" s="57"/>
      <c r="H94" s="49">
        <f>G94*F94</f>
        <v>0</v>
      </c>
      <c r="I94" s="58"/>
      <c r="J94" s="49">
        <f>I94*F94</f>
        <v>0</v>
      </c>
      <c r="K94" s="49">
        <f>J94+H94</f>
        <v>0</v>
      </c>
      <c r="R94" s="15"/>
      <c r="S94" s="15"/>
    </row>
    <row r="95" spans="1:19" ht="15.75" customHeight="1">
      <c r="A95" s="2">
        <v>77</v>
      </c>
      <c r="B95" s="17"/>
      <c r="C95" s="28"/>
      <c r="D95" s="50" t="s">
        <v>83</v>
      </c>
      <c r="E95" s="46" t="s">
        <v>2</v>
      </c>
      <c r="F95" s="47">
        <v>5</v>
      </c>
      <c r="G95" s="57"/>
      <c r="H95" s="49">
        <f>G95*F95</f>
        <v>0</v>
      </c>
      <c r="I95" s="58"/>
      <c r="J95" s="49">
        <f>I95*F95</f>
        <v>0</v>
      </c>
      <c r="K95" s="49">
        <f>J95+H95</f>
        <v>0</v>
      </c>
      <c r="R95" s="15"/>
      <c r="S95" s="15"/>
    </row>
    <row r="96" spans="3:19" ht="13.5" customHeight="1">
      <c r="C96" s="61"/>
      <c r="D96" s="53" t="s">
        <v>7</v>
      </c>
      <c r="E96" s="35"/>
      <c r="F96" s="36"/>
      <c r="G96" s="37"/>
      <c r="H96" s="54">
        <f>SUM(H81:H95)</f>
        <v>0</v>
      </c>
      <c r="I96" s="54"/>
      <c r="J96" s="54">
        <f>SUM(J81:J95)</f>
        <v>0</v>
      </c>
      <c r="K96" s="54">
        <f>SUM(K81:K95)</f>
        <v>0</v>
      </c>
      <c r="R96" s="15"/>
      <c r="S96" s="15"/>
    </row>
    <row r="97" spans="3:19" ht="13.5" customHeight="1">
      <c r="C97" s="61"/>
      <c r="D97" s="34"/>
      <c r="E97" s="35"/>
      <c r="F97" s="36"/>
      <c r="G97" s="37"/>
      <c r="H97" s="38"/>
      <c r="I97" s="38"/>
      <c r="J97" s="38"/>
      <c r="K97" s="38"/>
      <c r="R97" s="15"/>
      <c r="S97" s="15"/>
    </row>
    <row r="98" spans="3:19" ht="13.5" customHeight="1">
      <c r="C98" s="61"/>
      <c r="D98" s="65"/>
      <c r="E98" s="62"/>
      <c r="F98" s="63"/>
      <c r="G98" s="64"/>
      <c r="H98" s="66"/>
      <c r="I98" s="66"/>
      <c r="J98" s="66"/>
      <c r="K98" s="66"/>
      <c r="R98" s="15"/>
      <c r="S98" s="15"/>
    </row>
    <row r="99" spans="3:19" ht="13.5" customHeight="1">
      <c r="C99" s="61"/>
      <c r="D99" s="39" t="s">
        <v>9</v>
      </c>
      <c r="E99" s="62"/>
      <c r="F99" s="63"/>
      <c r="G99" s="64"/>
      <c r="H99" s="66"/>
      <c r="I99" s="66"/>
      <c r="J99" s="66"/>
      <c r="K99" s="66"/>
      <c r="R99" s="15"/>
      <c r="S99" s="15"/>
    </row>
    <row r="100" spans="1:19" ht="13.5" customHeight="1">
      <c r="A100" s="2">
        <v>78</v>
      </c>
      <c r="B100" s="17"/>
      <c r="C100" s="27" t="s">
        <v>33</v>
      </c>
      <c r="D100" s="50" t="s">
        <v>58</v>
      </c>
      <c r="E100" s="55" t="s">
        <v>6</v>
      </c>
      <c r="F100" s="56">
        <v>15</v>
      </c>
      <c r="G100" s="57"/>
      <c r="H100" s="58">
        <f aca="true" t="shared" si="20" ref="H100:H112">G100*F100</f>
        <v>0</v>
      </c>
      <c r="I100" s="58"/>
      <c r="J100" s="58">
        <f>I100*F100</f>
        <v>0</v>
      </c>
      <c r="K100" s="58">
        <f>J100+H100</f>
        <v>0</v>
      </c>
      <c r="R100" s="15"/>
      <c r="S100" s="15"/>
    </row>
    <row r="101" spans="1:19" ht="13.5" customHeight="1">
      <c r="A101" s="2">
        <v>79</v>
      </c>
      <c r="B101" s="17"/>
      <c r="C101" s="27" t="s">
        <v>98</v>
      </c>
      <c r="D101" s="50" t="s">
        <v>58</v>
      </c>
      <c r="E101" s="55" t="s">
        <v>6</v>
      </c>
      <c r="F101" s="56">
        <v>75</v>
      </c>
      <c r="G101" s="57"/>
      <c r="H101" s="58">
        <f>G101*F101</f>
        <v>0</v>
      </c>
      <c r="I101" s="58"/>
      <c r="J101" s="58">
        <f>I101*F101</f>
        <v>0</v>
      </c>
      <c r="K101" s="58">
        <f>J101+H101</f>
        <v>0</v>
      </c>
      <c r="R101" s="15"/>
      <c r="S101" s="15"/>
    </row>
    <row r="102" spans="1:19" ht="13.5" customHeight="1">
      <c r="A102" s="2">
        <v>80</v>
      </c>
      <c r="B102" s="17"/>
      <c r="C102" s="27" t="s">
        <v>34</v>
      </c>
      <c r="D102" s="50" t="s">
        <v>58</v>
      </c>
      <c r="E102" s="55" t="s">
        <v>6</v>
      </c>
      <c r="F102" s="56">
        <v>104</v>
      </c>
      <c r="G102" s="57"/>
      <c r="H102" s="58">
        <f t="shared" si="20"/>
        <v>0</v>
      </c>
      <c r="I102" s="58"/>
      <c r="J102" s="58">
        <f aca="true" t="shared" si="21" ref="J102:J112">I102*F102</f>
        <v>0</v>
      </c>
      <c r="K102" s="58">
        <f aca="true" t="shared" si="22" ref="K102:K112">J102+H102</f>
        <v>0</v>
      </c>
      <c r="R102" s="15"/>
      <c r="S102" s="15"/>
    </row>
    <row r="103" spans="1:19" ht="13.5" customHeight="1">
      <c r="A103" s="2">
        <v>81</v>
      </c>
      <c r="B103" s="17"/>
      <c r="C103" s="27" t="s">
        <v>99</v>
      </c>
      <c r="D103" s="50" t="s">
        <v>58</v>
      </c>
      <c r="E103" s="55" t="s">
        <v>6</v>
      </c>
      <c r="F103" s="56">
        <v>46</v>
      </c>
      <c r="G103" s="57"/>
      <c r="H103" s="58">
        <f t="shared" si="20"/>
        <v>0</v>
      </c>
      <c r="I103" s="58"/>
      <c r="J103" s="58">
        <f>I103*F103</f>
        <v>0</v>
      </c>
      <c r="K103" s="58">
        <f>J103+H103</f>
        <v>0</v>
      </c>
      <c r="R103" s="15"/>
      <c r="S103" s="15"/>
    </row>
    <row r="104" spans="1:19" ht="13.5" customHeight="1">
      <c r="A104" s="2">
        <v>82</v>
      </c>
      <c r="B104" s="17"/>
      <c r="C104" s="27" t="s">
        <v>35</v>
      </c>
      <c r="D104" s="50" t="s">
        <v>58</v>
      </c>
      <c r="E104" s="55" t="s">
        <v>6</v>
      </c>
      <c r="F104" s="56">
        <v>80</v>
      </c>
      <c r="G104" s="57"/>
      <c r="H104" s="58">
        <f t="shared" si="20"/>
        <v>0</v>
      </c>
      <c r="I104" s="58"/>
      <c r="J104" s="58">
        <f t="shared" si="21"/>
        <v>0</v>
      </c>
      <c r="K104" s="58">
        <f t="shared" si="22"/>
        <v>0</v>
      </c>
      <c r="R104" s="15"/>
      <c r="S104" s="15"/>
    </row>
    <row r="105" spans="1:19" ht="13.5" customHeight="1">
      <c r="A105" s="2">
        <v>83</v>
      </c>
      <c r="B105" s="17"/>
      <c r="C105" s="27" t="s">
        <v>100</v>
      </c>
      <c r="D105" s="50" t="s">
        <v>58</v>
      </c>
      <c r="E105" s="55" t="s">
        <v>6</v>
      </c>
      <c r="F105" s="56">
        <v>17</v>
      </c>
      <c r="G105" s="57"/>
      <c r="H105" s="58">
        <f>G105*F105</f>
        <v>0</v>
      </c>
      <c r="I105" s="58"/>
      <c r="J105" s="58">
        <f>I105*F105</f>
        <v>0</v>
      </c>
      <c r="K105" s="58">
        <f>J105+H105</f>
        <v>0</v>
      </c>
      <c r="R105" s="15"/>
      <c r="S105" s="15"/>
    </row>
    <row r="106" spans="1:19" ht="13.5" customHeight="1">
      <c r="A106" s="2">
        <v>84</v>
      </c>
      <c r="B106" s="17"/>
      <c r="C106" s="27" t="s">
        <v>36</v>
      </c>
      <c r="D106" s="50" t="s">
        <v>58</v>
      </c>
      <c r="E106" s="55" t="s">
        <v>6</v>
      </c>
      <c r="F106" s="56">
        <v>68</v>
      </c>
      <c r="G106" s="57"/>
      <c r="H106" s="58">
        <f t="shared" si="20"/>
        <v>0</v>
      </c>
      <c r="I106" s="58"/>
      <c r="J106" s="58">
        <f t="shared" si="21"/>
        <v>0</v>
      </c>
      <c r="K106" s="58">
        <f t="shared" si="22"/>
        <v>0</v>
      </c>
      <c r="R106" s="15"/>
      <c r="S106" s="15"/>
    </row>
    <row r="107" spans="1:19" ht="13.5" customHeight="1">
      <c r="A107" s="2">
        <v>85</v>
      </c>
      <c r="B107" s="17"/>
      <c r="C107" s="27" t="s">
        <v>101</v>
      </c>
      <c r="D107" s="50" t="s">
        <v>58</v>
      </c>
      <c r="E107" s="55" t="s">
        <v>6</v>
      </c>
      <c r="F107" s="56">
        <v>4</v>
      </c>
      <c r="G107" s="57"/>
      <c r="H107" s="58">
        <f>G107*F107</f>
        <v>0</v>
      </c>
      <c r="I107" s="58"/>
      <c r="J107" s="58">
        <f>I107*F107</f>
        <v>0</v>
      </c>
      <c r="K107" s="58">
        <f>J107+H107</f>
        <v>0</v>
      </c>
      <c r="R107" s="15"/>
      <c r="S107" s="15"/>
    </row>
    <row r="108" spans="1:19" ht="13.5" customHeight="1">
      <c r="A108" s="2">
        <v>86</v>
      </c>
      <c r="B108" s="17"/>
      <c r="C108" s="27" t="s">
        <v>37</v>
      </c>
      <c r="D108" s="50" t="s">
        <v>58</v>
      </c>
      <c r="E108" s="55" t="s">
        <v>6</v>
      </c>
      <c r="F108" s="56">
        <v>34</v>
      </c>
      <c r="G108" s="57"/>
      <c r="H108" s="58">
        <f t="shared" si="20"/>
        <v>0</v>
      </c>
      <c r="I108" s="58"/>
      <c r="J108" s="58">
        <f t="shared" si="21"/>
        <v>0</v>
      </c>
      <c r="K108" s="58">
        <f t="shared" si="22"/>
        <v>0</v>
      </c>
      <c r="R108" s="15"/>
      <c r="S108" s="15"/>
    </row>
    <row r="109" spans="1:19" ht="13.5" customHeight="1">
      <c r="A109" s="2">
        <v>87</v>
      </c>
      <c r="B109" s="17"/>
      <c r="C109" s="27" t="s">
        <v>102</v>
      </c>
      <c r="D109" s="50" t="s">
        <v>58</v>
      </c>
      <c r="E109" s="55" t="s">
        <v>6</v>
      </c>
      <c r="F109" s="56">
        <v>4</v>
      </c>
      <c r="G109" s="57"/>
      <c r="H109" s="58">
        <f>G109*F109</f>
        <v>0</v>
      </c>
      <c r="I109" s="58"/>
      <c r="J109" s="58">
        <f>I109*F109</f>
        <v>0</v>
      </c>
      <c r="K109" s="58">
        <f>J109+H109</f>
        <v>0</v>
      </c>
      <c r="R109" s="15"/>
      <c r="S109" s="15"/>
    </row>
    <row r="110" spans="1:19" ht="13.5" customHeight="1">
      <c r="A110" s="2">
        <v>88</v>
      </c>
      <c r="B110" s="17"/>
      <c r="C110" s="27" t="s">
        <v>38</v>
      </c>
      <c r="D110" s="50" t="s">
        <v>58</v>
      </c>
      <c r="E110" s="55" t="s">
        <v>6</v>
      </c>
      <c r="F110" s="56">
        <v>20</v>
      </c>
      <c r="G110" s="57"/>
      <c r="H110" s="58">
        <f t="shared" si="20"/>
        <v>0</v>
      </c>
      <c r="I110" s="58"/>
      <c r="J110" s="58">
        <f t="shared" si="21"/>
        <v>0</v>
      </c>
      <c r="K110" s="58">
        <f t="shared" si="22"/>
        <v>0</v>
      </c>
      <c r="R110" s="15"/>
      <c r="S110" s="15"/>
    </row>
    <row r="111" spans="1:19" ht="13.5" customHeight="1">
      <c r="A111" s="2">
        <v>89</v>
      </c>
      <c r="B111" s="17"/>
      <c r="C111" s="27" t="s">
        <v>103</v>
      </c>
      <c r="D111" s="50" t="s">
        <v>58</v>
      </c>
      <c r="E111" s="55" t="s">
        <v>6</v>
      </c>
      <c r="F111" s="56">
        <v>7</v>
      </c>
      <c r="G111" s="57"/>
      <c r="H111" s="58">
        <f>G111*F111</f>
        <v>0</v>
      </c>
      <c r="I111" s="58"/>
      <c r="J111" s="58">
        <f>I111*F111</f>
        <v>0</v>
      </c>
      <c r="K111" s="58">
        <f>J111+H111</f>
        <v>0</v>
      </c>
      <c r="R111" s="15"/>
      <c r="S111" s="15"/>
    </row>
    <row r="112" spans="1:19" ht="13.5" customHeight="1">
      <c r="A112" s="2">
        <v>90</v>
      </c>
      <c r="B112" s="17"/>
      <c r="C112" s="27" t="s">
        <v>39</v>
      </c>
      <c r="D112" s="50" t="s">
        <v>58</v>
      </c>
      <c r="E112" s="55" t="s">
        <v>6</v>
      </c>
      <c r="F112" s="56">
        <v>20</v>
      </c>
      <c r="G112" s="57"/>
      <c r="H112" s="58">
        <f t="shared" si="20"/>
        <v>0</v>
      </c>
      <c r="I112" s="58"/>
      <c r="J112" s="58">
        <f t="shared" si="21"/>
        <v>0</v>
      </c>
      <c r="K112" s="58">
        <f t="shared" si="22"/>
        <v>0</v>
      </c>
      <c r="R112" s="15"/>
      <c r="S112" s="15"/>
    </row>
    <row r="113" spans="1:19" ht="13.5" customHeight="1">
      <c r="A113" s="2">
        <v>91</v>
      </c>
      <c r="B113" s="17"/>
      <c r="C113" s="27"/>
      <c r="D113" s="59" t="s">
        <v>44</v>
      </c>
      <c r="E113" s="46" t="s">
        <v>73</v>
      </c>
      <c r="F113" s="56">
        <f>SUM(F100:F112)</f>
        <v>494</v>
      </c>
      <c r="G113" s="57"/>
      <c r="H113" s="58">
        <f>G113*F113</f>
        <v>0</v>
      </c>
      <c r="I113" s="58"/>
      <c r="J113" s="58">
        <f>I113*F113</f>
        <v>0</v>
      </c>
      <c r="K113" s="58">
        <f>J113+H113</f>
        <v>0</v>
      </c>
      <c r="R113" s="15"/>
      <c r="S113" s="15"/>
    </row>
    <row r="114" spans="1:19" ht="13.5" customHeight="1">
      <c r="A114" s="2">
        <v>92</v>
      </c>
      <c r="B114" s="17"/>
      <c r="C114" s="27" t="s">
        <v>59</v>
      </c>
      <c r="D114" s="50" t="s">
        <v>60</v>
      </c>
      <c r="E114" s="46" t="s">
        <v>6</v>
      </c>
      <c r="F114" s="47">
        <f>F113*2</f>
        <v>988</v>
      </c>
      <c r="G114" s="57"/>
      <c r="H114" s="49">
        <f>G114*F114</f>
        <v>0</v>
      </c>
      <c r="I114" s="58"/>
      <c r="J114" s="49">
        <f>I114*F114</f>
        <v>0</v>
      </c>
      <c r="K114" s="49">
        <f>J114+H114</f>
        <v>0</v>
      </c>
      <c r="R114" s="15"/>
      <c r="S114" s="15"/>
    </row>
    <row r="115" spans="3:19" ht="13.5" customHeight="1">
      <c r="C115" s="61"/>
      <c r="D115" s="53" t="s">
        <v>7</v>
      </c>
      <c r="E115" s="62"/>
      <c r="F115" s="63"/>
      <c r="G115" s="64"/>
      <c r="H115" s="54">
        <f>SUM(H100:H114)</f>
        <v>0</v>
      </c>
      <c r="I115" s="54"/>
      <c r="J115" s="54">
        <f>SUM(J100:J114)</f>
        <v>0</v>
      </c>
      <c r="K115" s="54">
        <f>SUM(K100:K114)</f>
        <v>0</v>
      </c>
      <c r="R115" s="15"/>
      <c r="S115" s="15"/>
    </row>
    <row r="116" spans="3:19" ht="13.5" customHeight="1">
      <c r="C116" s="61"/>
      <c r="D116" s="53"/>
      <c r="E116" s="62"/>
      <c r="F116" s="63"/>
      <c r="G116" s="64"/>
      <c r="H116" s="66"/>
      <c r="I116" s="66"/>
      <c r="J116" s="66"/>
      <c r="K116" s="66"/>
      <c r="R116" s="15"/>
      <c r="S116" s="15"/>
    </row>
    <row r="117" spans="3:19" ht="13.5" customHeight="1">
      <c r="C117" s="61"/>
      <c r="D117" s="65"/>
      <c r="E117" s="62"/>
      <c r="F117" s="63"/>
      <c r="G117" s="64"/>
      <c r="H117" s="66"/>
      <c r="I117" s="66"/>
      <c r="J117" s="66"/>
      <c r="K117" s="66"/>
      <c r="R117" s="15"/>
      <c r="S117" s="15"/>
    </row>
    <row r="118" spans="3:19" ht="13.5" customHeight="1">
      <c r="C118" s="61"/>
      <c r="D118" s="39" t="s">
        <v>90</v>
      </c>
      <c r="E118" s="62"/>
      <c r="F118" s="63"/>
      <c r="G118" s="64"/>
      <c r="H118" s="66"/>
      <c r="I118" s="66"/>
      <c r="J118" s="66"/>
      <c r="K118" s="66"/>
      <c r="R118" s="15"/>
      <c r="S118" s="15"/>
    </row>
    <row r="119" spans="1:19" ht="13.5" customHeight="1">
      <c r="A119" s="2">
        <v>93</v>
      </c>
      <c r="B119" s="17"/>
      <c r="C119" s="27"/>
      <c r="D119" s="50" t="s">
        <v>133</v>
      </c>
      <c r="E119" s="55" t="s">
        <v>20</v>
      </c>
      <c r="F119" s="56">
        <v>88</v>
      </c>
      <c r="G119" s="57"/>
      <c r="H119" s="58">
        <f aca="true" t="shared" si="23" ref="H119:H124">G119*F119</f>
        <v>0</v>
      </c>
      <c r="I119" s="58"/>
      <c r="J119" s="58">
        <f aca="true" t="shared" si="24" ref="J119:J124">I119*F119</f>
        <v>0</v>
      </c>
      <c r="K119" s="58">
        <f aca="true" t="shared" si="25" ref="K119:K124">J119+H119</f>
        <v>0</v>
      </c>
      <c r="R119" s="15"/>
      <c r="S119" s="15"/>
    </row>
    <row r="120" spans="1:19" ht="13.5" customHeight="1">
      <c r="A120" s="2">
        <v>94</v>
      </c>
      <c r="B120" s="17"/>
      <c r="C120" s="27"/>
      <c r="D120" s="50" t="s">
        <v>134</v>
      </c>
      <c r="E120" s="55" t="s">
        <v>20</v>
      </c>
      <c r="F120" s="56">
        <v>76</v>
      </c>
      <c r="G120" s="57"/>
      <c r="H120" s="58">
        <f t="shared" si="23"/>
        <v>0</v>
      </c>
      <c r="I120" s="58"/>
      <c r="J120" s="58">
        <f t="shared" si="24"/>
        <v>0</v>
      </c>
      <c r="K120" s="58">
        <f t="shared" si="25"/>
        <v>0</v>
      </c>
      <c r="R120" s="15"/>
      <c r="S120" s="15"/>
    </row>
    <row r="121" spans="1:19" ht="13.5" customHeight="1">
      <c r="A121" s="2">
        <v>95</v>
      </c>
      <c r="B121" s="17"/>
      <c r="C121" s="27"/>
      <c r="D121" s="50" t="s">
        <v>135</v>
      </c>
      <c r="E121" s="55" t="s">
        <v>20</v>
      </c>
      <c r="F121" s="56">
        <v>260</v>
      </c>
      <c r="G121" s="57"/>
      <c r="H121" s="58">
        <f t="shared" si="23"/>
        <v>0</v>
      </c>
      <c r="I121" s="58"/>
      <c r="J121" s="58">
        <f t="shared" si="24"/>
        <v>0</v>
      </c>
      <c r="K121" s="58">
        <f t="shared" si="25"/>
        <v>0</v>
      </c>
      <c r="R121" s="15"/>
      <c r="S121" s="15"/>
    </row>
    <row r="122" spans="1:19" ht="13.5" customHeight="1">
      <c r="A122" s="2">
        <v>96</v>
      </c>
      <c r="B122" s="17"/>
      <c r="C122" s="27"/>
      <c r="D122" s="50" t="s">
        <v>137</v>
      </c>
      <c r="E122" s="55" t="s">
        <v>20</v>
      </c>
      <c r="F122" s="56">
        <v>32</v>
      </c>
      <c r="G122" s="57"/>
      <c r="H122" s="58">
        <f t="shared" si="23"/>
        <v>0</v>
      </c>
      <c r="I122" s="58"/>
      <c r="J122" s="58">
        <f t="shared" si="24"/>
        <v>0</v>
      </c>
      <c r="K122" s="58">
        <f t="shared" si="25"/>
        <v>0</v>
      </c>
      <c r="R122" s="15"/>
      <c r="S122" s="15"/>
    </row>
    <row r="123" spans="1:19" ht="13.5" customHeight="1">
      <c r="A123" s="2">
        <v>97</v>
      </c>
      <c r="B123" s="17"/>
      <c r="C123" s="27"/>
      <c r="D123" s="50" t="s">
        <v>136</v>
      </c>
      <c r="E123" s="55" t="s">
        <v>20</v>
      </c>
      <c r="F123" s="56">
        <v>128</v>
      </c>
      <c r="G123" s="57"/>
      <c r="H123" s="58">
        <f t="shared" si="23"/>
        <v>0</v>
      </c>
      <c r="I123" s="58"/>
      <c r="J123" s="58">
        <f t="shared" si="24"/>
        <v>0</v>
      </c>
      <c r="K123" s="58">
        <f t="shared" si="25"/>
        <v>0</v>
      </c>
      <c r="R123" s="15"/>
      <c r="S123" s="15"/>
    </row>
    <row r="124" spans="1:19" ht="13.5" customHeight="1">
      <c r="A124" s="2">
        <v>98</v>
      </c>
      <c r="B124" s="17"/>
      <c r="C124" s="27"/>
      <c r="D124" s="50" t="s">
        <v>138</v>
      </c>
      <c r="E124" s="55" t="s">
        <v>20</v>
      </c>
      <c r="F124" s="56">
        <v>56</v>
      </c>
      <c r="G124" s="57"/>
      <c r="H124" s="58">
        <f t="shared" si="23"/>
        <v>0</v>
      </c>
      <c r="I124" s="58"/>
      <c r="J124" s="58">
        <f t="shared" si="24"/>
        <v>0</v>
      </c>
      <c r="K124" s="58">
        <f t="shared" si="25"/>
        <v>0</v>
      </c>
      <c r="R124" s="15"/>
      <c r="S124" s="15"/>
    </row>
    <row r="125" spans="1:19" ht="13.5" customHeight="1">
      <c r="A125" s="2">
        <v>99</v>
      </c>
      <c r="B125" s="17"/>
      <c r="C125" s="27"/>
      <c r="D125" s="51" t="s">
        <v>61</v>
      </c>
      <c r="E125" s="55" t="s">
        <v>10</v>
      </c>
      <c r="F125" s="60">
        <v>0.3</v>
      </c>
      <c r="G125" s="57"/>
      <c r="H125" s="58">
        <f>SUM(H119:H124)*F125</f>
        <v>0</v>
      </c>
      <c r="I125" s="58"/>
      <c r="J125" s="58"/>
      <c r="K125" s="58">
        <f>H125</f>
        <v>0</v>
      </c>
      <c r="R125" s="15"/>
      <c r="S125" s="15"/>
    </row>
    <row r="126" spans="1:19" ht="13.5" customHeight="1">
      <c r="A126" s="2">
        <v>100</v>
      </c>
      <c r="B126" s="17"/>
      <c r="C126" s="27" t="s">
        <v>63</v>
      </c>
      <c r="D126" s="59" t="s">
        <v>49</v>
      </c>
      <c r="E126" s="55" t="s">
        <v>20</v>
      </c>
      <c r="F126" s="56">
        <v>1250</v>
      </c>
      <c r="G126" s="57"/>
      <c r="H126" s="58">
        <f aca="true" t="shared" si="26" ref="H126:H133">G126*F126</f>
        <v>0</v>
      </c>
      <c r="I126" s="58"/>
      <c r="J126" s="58">
        <f aca="true" t="shared" si="27" ref="J126:J133">I126*F126</f>
        <v>0</v>
      </c>
      <c r="K126" s="58">
        <f aca="true" t="shared" si="28" ref="K126:K133">J126+H126</f>
        <v>0</v>
      </c>
      <c r="R126" s="15"/>
      <c r="S126" s="15"/>
    </row>
    <row r="127" spans="1:19" ht="13.5" customHeight="1">
      <c r="A127" s="2">
        <v>101</v>
      </c>
      <c r="B127" s="17"/>
      <c r="C127" s="27" t="s">
        <v>63</v>
      </c>
      <c r="D127" s="59" t="s">
        <v>53</v>
      </c>
      <c r="E127" s="55" t="s">
        <v>20</v>
      </c>
      <c r="F127" s="56">
        <v>1820</v>
      </c>
      <c r="G127" s="57"/>
      <c r="H127" s="58">
        <f t="shared" si="26"/>
        <v>0</v>
      </c>
      <c r="I127" s="58"/>
      <c r="J127" s="58">
        <f t="shared" si="27"/>
        <v>0</v>
      </c>
      <c r="K127" s="58">
        <f t="shared" si="28"/>
        <v>0</v>
      </c>
      <c r="R127" s="15"/>
      <c r="S127" s="15"/>
    </row>
    <row r="128" spans="1:19" ht="13.5" customHeight="1">
      <c r="A128" s="2">
        <v>102</v>
      </c>
      <c r="B128" s="17"/>
      <c r="C128" s="27" t="s">
        <v>63</v>
      </c>
      <c r="D128" s="59" t="s">
        <v>54</v>
      </c>
      <c r="E128" s="55" t="s">
        <v>20</v>
      </c>
      <c r="F128" s="56">
        <v>1356</v>
      </c>
      <c r="G128" s="57"/>
      <c r="H128" s="58">
        <f t="shared" si="26"/>
        <v>0</v>
      </c>
      <c r="I128" s="58"/>
      <c r="J128" s="58">
        <f t="shared" si="27"/>
        <v>0</v>
      </c>
      <c r="K128" s="58">
        <f t="shared" si="28"/>
        <v>0</v>
      </c>
      <c r="R128" s="15"/>
      <c r="S128" s="15"/>
    </row>
    <row r="129" spans="1:19" ht="13.5" customHeight="1">
      <c r="A129" s="2">
        <v>103</v>
      </c>
      <c r="B129" s="17"/>
      <c r="C129" s="27" t="s">
        <v>63</v>
      </c>
      <c r="D129" s="59" t="s">
        <v>55</v>
      </c>
      <c r="E129" s="55" t="s">
        <v>20</v>
      </c>
      <c r="F129" s="56">
        <v>460</v>
      </c>
      <c r="G129" s="57"/>
      <c r="H129" s="58">
        <f t="shared" si="26"/>
        <v>0</v>
      </c>
      <c r="I129" s="58"/>
      <c r="J129" s="58">
        <f t="shared" si="27"/>
        <v>0</v>
      </c>
      <c r="K129" s="58">
        <f t="shared" si="28"/>
        <v>0</v>
      </c>
      <c r="R129" s="15"/>
      <c r="S129" s="15"/>
    </row>
    <row r="130" spans="1:19" ht="13.5" customHeight="1">
      <c r="A130" s="2">
        <v>104</v>
      </c>
      <c r="B130" s="17"/>
      <c r="C130" s="27" t="s">
        <v>63</v>
      </c>
      <c r="D130" s="59" t="s">
        <v>56</v>
      </c>
      <c r="E130" s="55" t="s">
        <v>20</v>
      </c>
      <c r="F130" s="56">
        <v>88</v>
      </c>
      <c r="G130" s="57"/>
      <c r="H130" s="58">
        <f t="shared" si="26"/>
        <v>0</v>
      </c>
      <c r="I130" s="58"/>
      <c r="J130" s="58">
        <f t="shared" si="27"/>
        <v>0</v>
      </c>
      <c r="K130" s="58">
        <f t="shared" si="28"/>
        <v>0</v>
      </c>
      <c r="R130" s="15"/>
      <c r="S130" s="15"/>
    </row>
    <row r="131" spans="1:19" ht="13.5" customHeight="1">
      <c r="A131" s="2">
        <v>105</v>
      </c>
      <c r="B131" s="17"/>
      <c r="C131" s="27" t="s">
        <v>63</v>
      </c>
      <c r="D131" s="59" t="s">
        <v>51</v>
      </c>
      <c r="E131" s="55" t="s">
        <v>20</v>
      </c>
      <c r="F131" s="56">
        <v>56</v>
      </c>
      <c r="G131" s="57"/>
      <c r="H131" s="58">
        <f t="shared" si="26"/>
        <v>0</v>
      </c>
      <c r="I131" s="58"/>
      <c r="J131" s="58">
        <f t="shared" si="27"/>
        <v>0</v>
      </c>
      <c r="K131" s="58">
        <f t="shared" si="28"/>
        <v>0</v>
      </c>
      <c r="R131" s="15"/>
      <c r="S131" s="15"/>
    </row>
    <row r="132" spans="1:19" ht="13.5" customHeight="1">
      <c r="A132" s="2">
        <v>106</v>
      </c>
      <c r="B132" s="17"/>
      <c r="C132" s="27" t="s">
        <v>63</v>
      </c>
      <c r="D132" s="59" t="s">
        <v>50</v>
      </c>
      <c r="E132" s="55" t="s">
        <v>20</v>
      </c>
      <c r="F132" s="56">
        <v>76</v>
      </c>
      <c r="G132" s="57"/>
      <c r="H132" s="58">
        <f t="shared" si="26"/>
        <v>0</v>
      </c>
      <c r="I132" s="58"/>
      <c r="J132" s="58">
        <f t="shared" si="27"/>
        <v>0</v>
      </c>
      <c r="K132" s="58">
        <f t="shared" si="28"/>
        <v>0</v>
      </c>
      <c r="R132" s="15"/>
      <c r="S132" s="15"/>
    </row>
    <row r="133" spans="1:19" ht="13.5" customHeight="1">
      <c r="A133" s="2">
        <v>107</v>
      </c>
      <c r="B133" s="17"/>
      <c r="C133" s="27" t="s">
        <v>63</v>
      </c>
      <c r="D133" s="59" t="s">
        <v>52</v>
      </c>
      <c r="E133" s="55" t="s">
        <v>20</v>
      </c>
      <c r="F133" s="56">
        <v>120</v>
      </c>
      <c r="G133" s="57"/>
      <c r="H133" s="58">
        <f t="shared" si="26"/>
        <v>0</v>
      </c>
      <c r="I133" s="58"/>
      <c r="J133" s="58">
        <f t="shared" si="27"/>
        <v>0</v>
      </c>
      <c r="K133" s="58">
        <f t="shared" si="28"/>
        <v>0</v>
      </c>
      <c r="R133" s="15"/>
      <c r="S133" s="15"/>
    </row>
    <row r="134" spans="1:19" ht="13.5" customHeight="1">
      <c r="A134" s="2">
        <v>108</v>
      </c>
      <c r="B134" s="17"/>
      <c r="C134" s="27"/>
      <c r="D134" s="51" t="s">
        <v>150</v>
      </c>
      <c r="E134" s="55" t="s">
        <v>10</v>
      </c>
      <c r="F134" s="60">
        <v>0.7</v>
      </c>
      <c r="G134" s="57"/>
      <c r="H134" s="58">
        <f>SUM(H126:H133)*F134</f>
        <v>0</v>
      </c>
      <c r="I134" s="58"/>
      <c r="J134" s="58"/>
      <c r="K134" s="58">
        <f>H134</f>
        <v>0</v>
      </c>
      <c r="R134" s="15"/>
      <c r="S134" s="15"/>
    </row>
    <row r="135" spans="1:19" ht="13.5" customHeight="1">
      <c r="A135" s="2">
        <v>109</v>
      </c>
      <c r="B135" s="17"/>
      <c r="C135" s="27"/>
      <c r="D135" s="59" t="s">
        <v>40</v>
      </c>
      <c r="E135" s="55" t="s">
        <v>20</v>
      </c>
      <c r="F135" s="56">
        <v>64</v>
      </c>
      <c r="G135" s="57"/>
      <c r="H135" s="58">
        <f aca="true" t="shared" si="29" ref="H135:H142">G135*F135</f>
        <v>0</v>
      </c>
      <c r="I135" s="58"/>
      <c r="J135" s="58">
        <f aca="true" t="shared" si="30" ref="J135:J142">I135*F135</f>
        <v>0</v>
      </c>
      <c r="K135" s="58">
        <f aca="true" t="shared" si="31" ref="K135:K142">J135+H135</f>
        <v>0</v>
      </c>
      <c r="R135" s="15"/>
      <c r="S135" s="15"/>
    </row>
    <row r="136" spans="1:19" ht="13.5" customHeight="1">
      <c r="A136" s="2">
        <v>110</v>
      </c>
      <c r="B136" s="17"/>
      <c r="C136" s="27"/>
      <c r="D136" s="59" t="s">
        <v>41</v>
      </c>
      <c r="E136" s="55" t="s">
        <v>20</v>
      </c>
      <c r="F136" s="56">
        <v>88</v>
      </c>
      <c r="G136" s="57"/>
      <c r="H136" s="58">
        <f t="shared" si="29"/>
        <v>0</v>
      </c>
      <c r="I136" s="58"/>
      <c r="J136" s="58">
        <f t="shared" si="30"/>
        <v>0</v>
      </c>
      <c r="K136" s="58">
        <f t="shared" si="31"/>
        <v>0</v>
      </c>
      <c r="R136" s="15"/>
      <c r="S136" s="15"/>
    </row>
    <row r="137" spans="1:19" ht="13.5" customHeight="1">
      <c r="A137" s="2">
        <v>111</v>
      </c>
      <c r="B137" s="17"/>
      <c r="C137" s="27"/>
      <c r="D137" s="59" t="s">
        <v>42</v>
      </c>
      <c r="E137" s="55" t="s">
        <v>20</v>
      </c>
      <c r="F137" s="56">
        <v>76</v>
      </c>
      <c r="G137" s="57"/>
      <c r="H137" s="58">
        <f t="shared" si="29"/>
        <v>0</v>
      </c>
      <c r="I137" s="58"/>
      <c r="J137" s="58">
        <f t="shared" si="30"/>
        <v>0</v>
      </c>
      <c r="K137" s="58">
        <f t="shared" si="31"/>
        <v>0</v>
      </c>
      <c r="R137" s="15"/>
      <c r="S137" s="15"/>
    </row>
    <row r="138" spans="1:19" ht="13.5" customHeight="1">
      <c r="A138" s="2">
        <v>112</v>
      </c>
      <c r="B138" s="17"/>
      <c r="C138" s="27"/>
      <c r="D138" s="59" t="s">
        <v>21</v>
      </c>
      <c r="E138" s="55" t="s">
        <v>20</v>
      </c>
      <c r="F138" s="56">
        <v>260</v>
      </c>
      <c r="G138" s="57"/>
      <c r="H138" s="58">
        <f t="shared" si="29"/>
        <v>0</v>
      </c>
      <c r="I138" s="58"/>
      <c r="J138" s="58">
        <f t="shared" si="30"/>
        <v>0</v>
      </c>
      <c r="K138" s="58">
        <f t="shared" si="31"/>
        <v>0</v>
      </c>
      <c r="R138" s="15"/>
      <c r="S138" s="15"/>
    </row>
    <row r="139" spans="1:19" ht="13.5" customHeight="1">
      <c r="A139" s="2">
        <v>113</v>
      </c>
      <c r="B139" s="17"/>
      <c r="C139" s="27"/>
      <c r="D139" s="59" t="s">
        <v>22</v>
      </c>
      <c r="E139" s="55" t="s">
        <v>20</v>
      </c>
      <c r="F139" s="56">
        <v>32</v>
      </c>
      <c r="G139" s="57"/>
      <c r="H139" s="58">
        <f t="shared" si="29"/>
        <v>0</v>
      </c>
      <c r="I139" s="58"/>
      <c r="J139" s="58">
        <f t="shared" si="30"/>
        <v>0</v>
      </c>
      <c r="K139" s="58">
        <f t="shared" si="31"/>
        <v>0</v>
      </c>
      <c r="R139" s="15"/>
      <c r="S139" s="15"/>
    </row>
    <row r="140" spans="1:19" ht="13.5" customHeight="1">
      <c r="A140" s="2">
        <v>114</v>
      </c>
      <c r="B140" s="17"/>
      <c r="C140" s="27"/>
      <c r="D140" s="59" t="s">
        <v>23</v>
      </c>
      <c r="E140" s="55" t="s">
        <v>20</v>
      </c>
      <c r="F140" s="56">
        <v>128</v>
      </c>
      <c r="G140" s="57"/>
      <c r="H140" s="58">
        <f t="shared" si="29"/>
        <v>0</v>
      </c>
      <c r="I140" s="58"/>
      <c r="J140" s="58">
        <f t="shared" si="30"/>
        <v>0</v>
      </c>
      <c r="K140" s="58">
        <f t="shared" si="31"/>
        <v>0</v>
      </c>
      <c r="R140" s="15"/>
      <c r="S140" s="15"/>
    </row>
    <row r="141" spans="1:19" ht="13.5" customHeight="1">
      <c r="A141" s="2">
        <v>115</v>
      </c>
      <c r="B141" s="17"/>
      <c r="C141" s="27"/>
      <c r="D141" s="59" t="s">
        <v>43</v>
      </c>
      <c r="E141" s="55" t="s">
        <v>20</v>
      </c>
      <c r="F141" s="56">
        <v>56</v>
      </c>
      <c r="G141" s="57"/>
      <c r="H141" s="58">
        <f t="shared" si="29"/>
        <v>0</v>
      </c>
      <c r="I141" s="58"/>
      <c r="J141" s="58">
        <f t="shared" si="30"/>
        <v>0</v>
      </c>
      <c r="K141" s="58">
        <f t="shared" si="31"/>
        <v>0</v>
      </c>
      <c r="R141" s="15"/>
      <c r="S141" s="15"/>
    </row>
    <row r="142" spans="1:19" ht="13.5" customHeight="1">
      <c r="A142" s="2">
        <v>116</v>
      </c>
      <c r="B142" s="17"/>
      <c r="C142" s="27"/>
      <c r="D142" s="59" t="s">
        <v>24</v>
      </c>
      <c r="E142" s="55" t="s">
        <v>25</v>
      </c>
      <c r="F142" s="56">
        <v>180</v>
      </c>
      <c r="G142" s="57"/>
      <c r="H142" s="58">
        <f t="shared" si="29"/>
        <v>0</v>
      </c>
      <c r="I142" s="58"/>
      <c r="J142" s="58">
        <f t="shared" si="30"/>
        <v>0</v>
      </c>
      <c r="K142" s="58">
        <f t="shared" si="31"/>
        <v>0</v>
      </c>
      <c r="R142" s="15"/>
      <c r="S142" s="15"/>
    </row>
    <row r="143" spans="1:19" ht="13.5" customHeight="1">
      <c r="A143" s="2">
        <v>117</v>
      </c>
      <c r="B143" s="17"/>
      <c r="C143" s="27"/>
      <c r="D143" s="51" t="s">
        <v>64</v>
      </c>
      <c r="E143" s="55" t="s">
        <v>10</v>
      </c>
      <c r="F143" s="60">
        <v>0.3</v>
      </c>
      <c r="G143" s="57"/>
      <c r="H143" s="58">
        <f>SUM(H135:H142)*F143</f>
        <v>0</v>
      </c>
      <c r="I143" s="58"/>
      <c r="J143" s="58">
        <v>0</v>
      </c>
      <c r="K143" s="58">
        <f>H143</f>
        <v>0</v>
      </c>
      <c r="R143" s="15"/>
      <c r="S143" s="15"/>
    </row>
    <row r="144" spans="1:19" ht="13.5" customHeight="1">
      <c r="A144" s="2">
        <v>118</v>
      </c>
      <c r="B144" s="17"/>
      <c r="C144" s="27"/>
      <c r="D144" s="50" t="s">
        <v>92</v>
      </c>
      <c r="E144" s="55" t="s">
        <v>6</v>
      </c>
      <c r="F144" s="56">
        <v>22</v>
      </c>
      <c r="G144" s="57"/>
      <c r="H144" s="58">
        <f>G144*F144</f>
        <v>0</v>
      </c>
      <c r="I144" s="58"/>
      <c r="J144" s="58">
        <f>I144*F144</f>
        <v>0</v>
      </c>
      <c r="K144" s="58">
        <f>J144+H144</f>
        <v>0</v>
      </c>
      <c r="R144" s="15"/>
      <c r="S144" s="15"/>
    </row>
    <row r="145" spans="1:19" ht="13.5" customHeight="1">
      <c r="A145" s="2">
        <v>119</v>
      </c>
      <c r="B145" s="17"/>
      <c r="C145" s="27"/>
      <c r="D145" s="50" t="s">
        <v>93</v>
      </c>
      <c r="E145" s="55" t="s">
        <v>6</v>
      </c>
      <c r="F145" s="56">
        <v>2</v>
      </c>
      <c r="G145" s="57"/>
      <c r="H145" s="58">
        <f>G145*F145</f>
        <v>0</v>
      </c>
      <c r="I145" s="58"/>
      <c r="J145" s="58">
        <f>I145*F145</f>
        <v>0</v>
      </c>
      <c r="K145" s="58">
        <f>J145+H145</f>
        <v>0</v>
      </c>
      <c r="R145" s="15"/>
      <c r="S145" s="15"/>
    </row>
    <row r="146" spans="1:19" ht="13.5" customHeight="1">
      <c r="A146" s="2">
        <v>120</v>
      </c>
      <c r="B146" s="17"/>
      <c r="C146" s="27"/>
      <c r="D146" s="50" t="s">
        <v>94</v>
      </c>
      <c r="E146" s="55" t="s">
        <v>6</v>
      </c>
      <c r="F146" s="56">
        <v>4</v>
      </c>
      <c r="G146" s="57"/>
      <c r="H146" s="58">
        <f>G146*F146</f>
        <v>0</v>
      </c>
      <c r="I146" s="58"/>
      <c r="J146" s="58">
        <f>I146*F146</f>
        <v>0</v>
      </c>
      <c r="K146" s="58">
        <f>J146+H146</f>
        <v>0</v>
      </c>
      <c r="R146" s="15"/>
      <c r="S146" s="15"/>
    </row>
    <row r="147" spans="1:19" ht="13.5" customHeight="1">
      <c r="A147" s="2">
        <v>121</v>
      </c>
      <c r="B147" s="17"/>
      <c r="C147" s="27"/>
      <c r="D147" s="50" t="s">
        <v>95</v>
      </c>
      <c r="E147" s="55" t="s">
        <v>6</v>
      </c>
      <c r="F147" s="56">
        <v>48</v>
      </c>
      <c r="G147" s="57"/>
      <c r="H147" s="58">
        <f>G147*F147</f>
        <v>0</v>
      </c>
      <c r="I147" s="58"/>
      <c r="J147" s="58">
        <f>I147*F147</f>
        <v>0</v>
      </c>
      <c r="K147" s="58">
        <f>J147+H147</f>
        <v>0</v>
      </c>
      <c r="R147" s="15"/>
      <c r="S147" s="15"/>
    </row>
    <row r="148" spans="1:19" ht="13.5" customHeight="1">
      <c r="A148" s="2">
        <v>122</v>
      </c>
      <c r="B148" s="17"/>
      <c r="C148" s="27"/>
      <c r="D148" s="51" t="s">
        <v>97</v>
      </c>
      <c r="E148" s="55" t="s">
        <v>10</v>
      </c>
      <c r="F148" s="60">
        <v>0.3</v>
      </c>
      <c r="G148" s="57"/>
      <c r="H148" s="58">
        <f>SUM(H144:H147)*F148</f>
        <v>0</v>
      </c>
      <c r="I148" s="58"/>
      <c r="J148" s="58"/>
      <c r="K148" s="58">
        <f>SUM(K144:K147)*I148</f>
        <v>0</v>
      </c>
      <c r="R148" s="15"/>
      <c r="S148" s="15"/>
    </row>
    <row r="149" spans="4:19" ht="13.5" customHeight="1">
      <c r="D149" s="25" t="s">
        <v>7</v>
      </c>
      <c r="H149" s="19">
        <f>SUM(H119:H148)</f>
        <v>0</v>
      </c>
      <c r="I149" s="19"/>
      <c r="J149" s="19">
        <f>SUM(J119:J148)</f>
        <v>0</v>
      </c>
      <c r="K149" s="19">
        <f>SUM(K119:K148)</f>
        <v>0</v>
      </c>
      <c r="R149" s="15"/>
      <c r="S149" s="15"/>
    </row>
    <row r="150" spans="18:19" ht="13.5" customHeight="1">
      <c r="R150" s="15"/>
      <c r="S150" s="15"/>
    </row>
    <row r="151" spans="18:19" ht="13.5" customHeight="1">
      <c r="R151" s="15"/>
      <c r="S151" s="15"/>
    </row>
    <row r="152" spans="4:19" ht="13.5" customHeight="1">
      <c r="D152" s="20" t="s">
        <v>45</v>
      </c>
      <c r="H152" s="21"/>
      <c r="K152" s="21">
        <f>K49+K78+K96+K115+K149</f>
        <v>0</v>
      </c>
      <c r="R152" s="15"/>
      <c r="S152" s="15"/>
    </row>
    <row r="153" spans="4:19" ht="13.5" customHeight="1">
      <c r="D153" s="20" t="s">
        <v>46</v>
      </c>
      <c r="F153" s="22" t="s">
        <v>10</v>
      </c>
      <c r="H153" s="21"/>
      <c r="K153" s="21" t="e">
        <f>(H49+H78+H96+H115+H149)*F153</f>
        <v>#VALUE!</v>
      </c>
      <c r="R153" s="15"/>
      <c r="S153" s="15"/>
    </row>
    <row r="154" spans="4:19" ht="13.5" customHeight="1">
      <c r="D154" s="20" t="s">
        <v>11</v>
      </c>
      <c r="F154" s="23"/>
      <c r="K154" s="21" t="e">
        <f>SUM(K152:K153)</f>
        <v>#VALUE!</v>
      </c>
      <c r="R154" s="15"/>
      <c r="S154" s="15"/>
    </row>
    <row r="155" spans="4:19" ht="13.5" customHeight="1">
      <c r="D155" s="20"/>
      <c r="F155" s="23"/>
      <c r="K155" s="21"/>
      <c r="R155" s="15"/>
      <c r="S155" s="15"/>
    </row>
    <row r="156" spans="4:19" ht="13.5" customHeight="1">
      <c r="D156" s="20" t="s">
        <v>47</v>
      </c>
      <c r="F156" s="22" t="s">
        <v>10</v>
      </c>
      <c r="K156" s="21" t="e">
        <f>K154*F156</f>
        <v>#VALUE!</v>
      </c>
      <c r="R156" s="15"/>
      <c r="S156" s="15"/>
    </row>
    <row r="157" spans="4:19" ht="13.5" customHeight="1">
      <c r="D157" s="20" t="s">
        <v>11</v>
      </c>
      <c r="F157" s="22"/>
      <c r="K157" s="21" t="e">
        <f>SUM(K154:K156)</f>
        <v>#VALUE!</v>
      </c>
      <c r="R157" s="15"/>
      <c r="S157" s="15"/>
    </row>
    <row r="158" spans="4:19" ht="13.5" customHeight="1">
      <c r="D158" s="20"/>
      <c r="F158" s="22"/>
      <c r="K158" s="21"/>
      <c r="R158" s="15"/>
      <c r="S158" s="15"/>
    </row>
    <row r="159" spans="4:19" ht="13.5" customHeight="1">
      <c r="D159" s="20" t="s">
        <v>48</v>
      </c>
      <c r="F159" s="22" t="s">
        <v>10</v>
      </c>
      <c r="K159" s="21" t="e">
        <f>K157*F159</f>
        <v>#VALUE!</v>
      </c>
      <c r="R159" s="15"/>
      <c r="S159" s="15"/>
    </row>
    <row r="160" spans="4:19" ht="13.5" customHeight="1">
      <c r="D160" s="20" t="s">
        <v>11</v>
      </c>
      <c r="F160" s="22"/>
      <c r="K160" s="21" t="e">
        <f>SUM(K157:K159)</f>
        <v>#VALUE!</v>
      </c>
      <c r="R160" s="15"/>
      <c r="S160" s="15"/>
    </row>
    <row r="161" spans="4:19" ht="13.5" customHeight="1">
      <c r="D161" s="20"/>
      <c r="F161" s="22"/>
      <c r="K161" s="21"/>
      <c r="R161" s="15"/>
      <c r="S161" s="15"/>
    </row>
    <row r="162" spans="4:19" ht="13.5" customHeight="1">
      <c r="D162" s="20" t="s">
        <v>12</v>
      </c>
      <c r="F162" s="22">
        <v>0.18</v>
      </c>
      <c r="K162" s="21" t="e">
        <f>K160*F162</f>
        <v>#VALUE!</v>
      </c>
      <c r="R162" s="15"/>
      <c r="S162" s="15"/>
    </row>
    <row r="163" spans="4:19" ht="13.5" customHeight="1">
      <c r="D163" s="20"/>
      <c r="K163" s="21"/>
      <c r="R163" s="15"/>
      <c r="S163" s="15"/>
    </row>
    <row r="164" spans="4:19" ht="13.5" customHeight="1">
      <c r="D164" s="20" t="s">
        <v>13</v>
      </c>
      <c r="K164" s="21" t="e">
        <f>SUM(K160:K163)</f>
        <v>#VALUE!</v>
      </c>
      <c r="R164" s="15"/>
      <c r="S164" s="15"/>
    </row>
    <row r="165" spans="18:19" ht="13.5" customHeight="1">
      <c r="R165" s="15"/>
      <c r="S165" s="15"/>
    </row>
    <row r="166" spans="4:19" ht="13.5" customHeight="1">
      <c r="D166" s="24" t="s">
        <v>14</v>
      </c>
      <c r="R166" s="15"/>
      <c r="S166" s="15"/>
    </row>
    <row r="167" spans="4:19" ht="13.5" customHeight="1">
      <c r="D167" s="24"/>
      <c r="R167" s="15"/>
      <c r="S167" s="15"/>
    </row>
    <row r="168" spans="4:19" ht="26.25" customHeight="1">
      <c r="D168" s="73"/>
      <c r="E168" s="73"/>
      <c r="F168" s="73"/>
      <c r="G168" s="73"/>
      <c r="H168" s="73"/>
      <c r="I168" s="73"/>
      <c r="J168" s="73"/>
      <c r="R168" s="15"/>
      <c r="S168" s="15"/>
    </row>
    <row r="169" spans="4:19" ht="13.5" customHeight="1">
      <c r="D169" s="30"/>
      <c r="E169" s="32"/>
      <c r="F169" s="30"/>
      <c r="G169" s="30"/>
      <c r="H169" s="26"/>
      <c r="I169" s="26"/>
      <c r="J169" s="26"/>
      <c r="R169" s="15"/>
      <c r="S169" s="15"/>
    </row>
    <row r="170" spans="4:19" ht="15">
      <c r="D170" s="30"/>
      <c r="E170" s="31"/>
      <c r="F170" s="30"/>
      <c r="G170" s="26"/>
      <c r="H170" s="26"/>
      <c r="I170" s="26"/>
      <c r="J170" s="26"/>
      <c r="R170" s="15"/>
      <c r="S170" s="15"/>
    </row>
    <row r="171" spans="4:19" ht="15">
      <c r="D171" s="24"/>
      <c r="R171" s="15"/>
      <c r="S171" s="15"/>
    </row>
    <row r="172" spans="4:19" ht="15">
      <c r="D172" s="24"/>
      <c r="R172" s="15"/>
      <c r="S172" s="15"/>
    </row>
    <row r="173" spans="4:19" ht="15">
      <c r="D173" s="24"/>
      <c r="R173" s="15"/>
      <c r="S173" s="15"/>
    </row>
    <row r="174" ht="14.25">
      <c r="D174" s="24"/>
    </row>
  </sheetData>
  <sheetProtection/>
  <mergeCells count="1">
    <mergeCell ref="D168:J168"/>
  </mergeCells>
  <printOptions/>
  <pageMargins left="0.1968503937007874" right="0" top="0" bottom="0" header="0" footer="0"/>
  <pageSetup horizontalDpi="600" verticalDpi="600" orientation="landscape" paperSize="9" scale="84" r:id="rId1"/>
  <ignoredErrors>
    <ignoredError sqref="H43 J125:K125 H135:H136 J134:K134 H22 H39 H28 H23:H27 J23:K27 H36 H35 J35:K35 H42 J42:K42 J39:K39 H47 H46 J46:K46 H100 J100:K100 J135:K136 J29:K29 H29 J44:K44 H44 H40 J40:K40 J43:K43 J22:K22 J28:K28 J36:K36 J47:K47" formula="1"/>
    <ignoredError sqref="F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Company</dc:creator>
  <cp:keywords/>
  <dc:description/>
  <cp:lastModifiedBy>Ana Arkania</cp:lastModifiedBy>
  <cp:lastPrinted>2012-11-06T05:51:16Z</cp:lastPrinted>
  <dcterms:created xsi:type="dcterms:W3CDTF">2006-03-05T07:37:21Z</dcterms:created>
  <dcterms:modified xsi:type="dcterms:W3CDTF">2023-01-17T09:42:39Z</dcterms:modified>
  <cp:category/>
  <cp:version/>
  <cp:contentType/>
  <cp:contentStatus/>
</cp:coreProperties>
</file>